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30" windowWidth="27000" windowHeight="10935" activeTab="1"/>
  </bookViews>
  <sheets>
    <sheet name="גיליון1" sheetId="1" r:id="rId1"/>
    <sheet name="גיליון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40" i="2" l="1"/>
  <c r="J40" i="2"/>
  <c r="I40" i="2"/>
  <c r="H40" i="2"/>
  <c r="G40" i="2"/>
  <c r="F40" i="2"/>
  <c r="K39" i="2"/>
  <c r="J39" i="2"/>
  <c r="I39" i="2"/>
  <c r="H39" i="2"/>
  <c r="G39" i="2"/>
  <c r="F39" i="2"/>
  <c r="K38" i="2"/>
  <c r="J38" i="2"/>
  <c r="I38" i="2"/>
  <c r="H38" i="2"/>
  <c r="G38" i="2"/>
  <c r="F38" i="2"/>
  <c r="K37" i="2"/>
  <c r="J37" i="2"/>
  <c r="I37" i="2"/>
  <c r="H37" i="2"/>
  <c r="G37" i="2"/>
  <c r="F37" i="2"/>
  <c r="K36" i="2"/>
  <c r="J36" i="2"/>
  <c r="I36" i="2"/>
  <c r="H36" i="2"/>
  <c r="G36" i="2"/>
  <c r="F36" i="2"/>
  <c r="K35" i="2"/>
  <c r="J35" i="2"/>
  <c r="I35" i="2"/>
  <c r="I42" i="2" s="1"/>
  <c r="H35" i="2"/>
  <c r="H42" i="2" s="1"/>
  <c r="G35" i="2"/>
  <c r="F35" i="2"/>
  <c r="K34" i="2"/>
  <c r="K42" i="2" s="1"/>
  <c r="J34" i="2"/>
  <c r="J42" i="2" s="1"/>
  <c r="I34" i="2"/>
  <c r="H34" i="2"/>
  <c r="G34" i="2"/>
  <c r="G42" i="2" s="1"/>
  <c r="F34" i="2"/>
  <c r="F42" i="2" s="1"/>
</calcChain>
</file>

<file path=xl/sharedStrings.xml><?xml version="1.0" encoding="utf-8"?>
<sst xmlns="http://schemas.openxmlformats.org/spreadsheetml/2006/main" count="45" uniqueCount="20">
  <si>
    <t>חברה</t>
  </si>
  <si>
    <t>מדד שירות בביטוח נסיעות לחו"ל</t>
  </si>
  <si>
    <t>AIG</t>
  </si>
  <si>
    <t>ביטוח ישיר</t>
  </si>
  <si>
    <t>הראל</t>
  </si>
  <si>
    <t>הפניקס</t>
  </si>
  <si>
    <t>כלל</t>
  </si>
  <si>
    <t>מנורה</t>
  </si>
  <si>
    <t>מגדל</t>
  </si>
  <si>
    <t>ביטוח נסיעות לחו"ל</t>
  </si>
  <si>
    <t>תשלום תביעות</t>
  </si>
  <si>
    <t>טיפול בלקוחות</t>
  </si>
  <si>
    <t>תלונות ציבור</t>
  </si>
  <si>
    <t>זמן מענה טלפוני</t>
  </si>
  <si>
    <t>משוקלל</t>
  </si>
  <si>
    <t>שיעור תשלום תביעות</t>
  </si>
  <si>
    <t>מהירות טיפול בתביעות</t>
  </si>
  <si>
    <t>לקוחות שפנו לחברה</t>
  </si>
  <si>
    <t>לקוחות שבוצעה עבורם פעולה</t>
  </si>
  <si>
    <t>ממוצע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</si>
</sst>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7"/>
      <scheme val="minor"/>
    </font>
    <font>
      <b/>
      <sz val="15"/>
      <color theme="3" tint="-0.499984740745262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theme="3" tint="-0.499984740745262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1"/>
      <color theme="3" tint="0.39997558519241921"/>
      <name val="Arial"/>
      <family val="2"/>
      <scheme val="minor"/>
    </font>
    <font>
      <b/>
      <sz val="11"/>
      <color theme="3" tint="0.59999389629810485"/>
      <name val="Arial"/>
      <family val="2"/>
      <scheme val="minor"/>
    </font>
    <font>
      <b/>
      <sz val="16"/>
      <name val="Arial"/>
      <family val="2"/>
    </font>
    <font>
      <b/>
      <sz val="16"/>
      <color rgb="FF365F91"/>
      <name val="Arial"/>
      <family val="2"/>
    </font>
    <font>
      <b/>
      <sz val="14"/>
      <color rgb="FF365F9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59999389629810485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 indent="2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9" fillId="4" borderId="12" xfId="0" applyFont="1" applyFill="1" applyBorder="1" applyAlignment="1">
      <alignment horizontal="center" vertical="center" wrapText="1" readingOrder="2"/>
    </xf>
    <xf numFmtId="0" fontId="10" fillId="4" borderId="13" xfId="0" applyFont="1" applyFill="1" applyBorder="1" applyAlignment="1">
      <alignment horizontal="center" vertical="center" wrapText="1" readingOrder="2"/>
    </xf>
    <xf numFmtId="0" fontId="10" fillId="4" borderId="14" xfId="0" applyFont="1" applyFill="1" applyBorder="1" applyAlignment="1">
      <alignment horizontal="center" vertical="center" wrapText="1" readingOrder="2"/>
    </xf>
    <xf numFmtId="0" fontId="10" fillId="4" borderId="15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right" vertical="center" wrapText="1" indent="1" readingOrder="2"/>
    </xf>
    <xf numFmtId="1" fontId="12" fillId="5" borderId="17" xfId="0" applyNumberFormat="1" applyFont="1" applyFill="1" applyBorder="1" applyAlignment="1">
      <alignment horizontal="center" vertical="center" wrapText="1" readingOrder="2"/>
    </xf>
    <xf numFmtId="1" fontId="13" fillId="5" borderId="6" xfId="0" applyNumberFormat="1" applyFont="1" applyFill="1" applyBorder="1" applyAlignment="1">
      <alignment horizontal="center" vertical="center" wrapText="1" readingOrder="2"/>
    </xf>
    <xf numFmtId="1" fontId="14" fillId="5" borderId="7" xfId="0" applyNumberFormat="1" applyFont="1" applyFill="1" applyBorder="1" applyAlignment="1">
      <alignment horizontal="center" vertical="center" wrapText="1" readingOrder="2"/>
    </xf>
    <xf numFmtId="1" fontId="14" fillId="5" borderId="8" xfId="0" applyNumberFormat="1" applyFont="1" applyFill="1" applyBorder="1" applyAlignment="1">
      <alignment horizontal="center" vertical="center" wrapText="1" readingOrder="2"/>
    </xf>
    <xf numFmtId="1" fontId="13" fillId="5" borderId="18" xfId="0" applyNumberFormat="1" applyFont="1" applyFill="1" applyBorder="1" applyAlignment="1">
      <alignment horizontal="center" vertical="center" wrapText="1" readingOrder="2"/>
    </xf>
    <xf numFmtId="1" fontId="14" fillId="5" borderId="6" xfId="0" applyNumberFormat="1" applyFont="1" applyFill="1" applyBorder="1" applyAlignment="1">
      <alignment horizontal="center" vertical="center" wrapText="1" readingOrder="2"/>
    </xf>
    <xf numFmtId="1" fontId="14" fillId="5" borderId="19" xfId="0" applyNumberFormat="1" applyFont="1" applyFill="1" applyBorder="1" applyAlignment="1">
      <alignment horizontal="center" vertical="center" wrapText="1" readingOrder="2"/>
    </xf>
    <xf numFmtId="1" fontId="14" fillId="5" borderId="20" xfId="0" applyNumberFormat="1" applyFont="1" applyFill="1" applyBorder="1" applyAlignment="1">
      <alignment horizontal="center" vertical="center" wrapText="1" readingOrder="2"/>
    </xf>
    <xf numFmtId="0" fontId="11" fillId="5" borderId="21" xfId="0" applyFont="1" applyFill="1" applyBorder="1" applyAlignment="1">
      <alignment horizontal="right" vertical="center" wrapText="1" indent="1" readingOrder="2"/>
    </xf>
    <xf numFmtId="1" fontId="12" fillId="5" borderId="21" xfId="0" applyNumberFormat="1" applyFont="1" applyFill="1" applyBorder="1" applyAlignment="1">
      <alignment horizontal="center" vertical="center" wrapText="1" readingOrder="2"/>
    </xf>
    <xf numFmtId="1" fontId="13" fillId="5" borderId="22" xfId="0" applyNumberFormat="1" applyFont="1" applyFill="1" applyBorder="1" applyAlignment="1">
      <alignment horizontal="center" vertical="center" wrapText="1" readingOrder="2"/>
    </xf>
    <xf numFmtId="1" fontId="14" fillId="5" borderId="23" xfId="0" applyNumberFormat="1" applyFont="1" applyFill="1" applyBorder="1" applyAlignment="1">
      <alignment horizontal="center" vertical="center" wrapText="1" readingOrder="2"/>
    </xf>
    <xf numFmtId="1" fontId="14" fillId="5" borderId="24" xfId="0" applyNumberFormat="1" applyFont="1" applyFill="1" applyBorder="1" applyAlignment="1">
      <alignment horizontal="center" vertical="center" wrapText="1" readingOrder="2"/>
    </xf>
    <xf numFmtId="1" fontId="13" fillId="5" borderId="25" xfId="0" applyNumberFormat="1" applyFont="1" applyFill="1" applyBorder="1" applyAlignment="1">
      <alignment horizontal="center" vertical="center" wrapText="1" readingOrder="2"/>
    </xf>
    <xf numFmtId="1" fontId="14" fillId="5" borderId="22" xfId="0" applyNumberFormat="1" applyFont="1" applyFill="1" applyBorder="1" applyAlignment="1">
      <alignment horizontal="center" vertical="center" wrapText="1" readingOrder="2"/>
    </xf>
    <xf numFmtId="1" fontId="14" fillId="5" borderId="26" xfId="0" applyNumberFormat="1" applyFont="1" applyFill="1" applyBorder="1" applyAlignment="1">
      <alignment horizontal="center" vertical="center" wrapText="1" readingOrder="2"/>
    </xf>
    <xf numFmtId="1" fontId="14" fillId="5" borderId="27" xfId="0" applyNumberFormat="1" applyFont="1" applyFill="1" applyBorder="1" applyAlignment="1">
      <alignment horizontal="center" vertical="center" wrapText="1" readingOrder="2"/>
    </xf>
    <xf numFmtId="1" fontId="12" fillId="5" borderId="28" xfId="0" applyNumberFormat="1" applyFont="1" applyFill="1" applyBorder="1" applyAlignment="1">
      <alignment horizontal="center" vertical="center" wrapText="1" readingOrder="2"/>
    </xf>
    <xf numFmtId="1" fontId="13" fillId="5" borderId="29" xfId="0" applyNumberFormat="1" applyFont="1" applyFill="1" applyBorder="1" applyAlignment="1">
      <alignment horizontal="center" vertical="center" wrapText="1" readingOrder="2"/>
    </xf>
    <xf numFmtId="1" fontId="14" fillId="5" borderId="30" xfId="0" applyNumberFormat="1" applyFont="1" applyFill="1" applyBorder="1" applyAlignment="1">
      <alignment horizontal="center" vertical="center" wrapText="1" readingOrder="2"/>
    </xf>
    <xf numFmtId="1" fontId="14" fillId="5" borderId="31" xfId="0" applyNumberFormat="1" applyFont="1" applyFill="1" applyBorder="1" applyAlignment="1">
      <alignment horizontal="center" vertical="center" wrapText="1" readingOrder="2"/>
    </xf>
    <xf numFmtId="1" fontId="13" fillId="5" borderId="32" xfId="0" applyNumberFormat="1" applyFont="1" applyFill="1" applyBorder="1" applyAlignment="1">
      <alignment horizontal="center" vertical="center" wrapText="1" readingOrder="2"/>
    </xf>
    <xf numFmtId="1" fontId="14" fillId="5" borderId="29" xfId="0" applyNumberFormat="1" applyFont="1" applyFill="1" applyBorder="1" applyAlignment="1">
      <alignment horizontal="center" vertical="center" wrapText="1" readingOrder="2"/>
    </xf>
    <xf numFmtId="1" fontId="14" fillId="5" borderId="33" xfId="0" applyNumberFormat="1" applyFont="1" applyFill="1" applyBorder="1" applyAlignment="1">
      <alignment horizontal="center" vertical="center" wrapText="1" readingOrder="2"/>
    </xf>
    <xf numFmtId="1" fontId="14" fillId="5" borderId="34" xfId="0" applyNumberFormat="1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right" vertical="center" indent="1"/>
    </xf>
    <xf numFmtId="1" fontId="16" fillId="0" borderId="35" xfId="0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8" fillId="0" borderId="35" xfId="0" applyNumberFormat="1" applyFont="1" applyFill="1" applyBorder="1" applyAlignment="1">
      <alignment horizontal="center" vertical="center"/>
    </xf>
    <xf numFmtId="1" fontId="17" fillId="0" borderId="38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 readingOrder="2"/>
    </xf>
    <xf numFmtId="1" fontId="12" fillId="5" borderId="8" xfId="0" applyNumberFormat="1" applyFont="1" applyFill="1" applyBorder="1" applyAlignment="1">
      <alignment horizontal="center" vertical="center" wrapText="1" readingOrder="1"/>
    </xf>
    <xf numFmtId="1" fontId="13" fillId="5" borderId="6" xfId="0" applyNumberFormat="1" applyFont="1" applyFill="1" applyBorder="1" applyAlignment="1">
      <alignment horizontal="center" vertical="center" wrapText="1" readingOrder="1"/>
    </xf>
    <xf numFmtId="1" fontId="14" fillId="5" borderId="7" xfId="0" applyNumberFormat="1" applyFont="1" applyFill="1" applyBorder="1" applyAlignment="1">
      <alignment horizontal="center" vertical="center" wrapText="1" readingOrder="1"/>
    </xf>
    <xf numFmtId="1" fontId="14" fillId="5" borderId="8" xfId="0" applyNumberFormat="1" applyFont="1" applyFill="1" applyBorder="1" applyAlignment="1">
      <alignment horizontal="center" vertical="center" wrapText="1" readingOrder="1"/>
    </xf>
    <xf numFmtId="1" fontId="14" fillId="5" borderId="20" xfId="0" applyNumberFormat="1" applyFont="1" applyFill="1" applyBorder="1" applyAlignment="1">
      <alignment horizontal="center" vertical="center" wrapText="1" readingOrder="1"/>
    </xf>
    <xf numFmtId="1" fontId="12" fillId="5" borderId="24" xfId="0" applyNumberFormat="1" applyFont="1" applyFill="1" applyBorder="1" applyAlignment="1">
      <alignment horizontal="center" vertical="center" wrapText="1" readingOrder="1"/>
    </xf>
    <xf numFmtId="1" fontId="13" fillId="5" borderId="22" xfId="0" applyNumberFormat="1" applyFont="1" applyFill="1" applyBorder="1" applyAlignment="1">
      <alignment horizontal="center" vertical="center" wrapText="1" readingOrder="1"/>
    </xf>
    <xf numFmtId="1" fontId="14" fillId="5" borderId="23" xfId="0" applyNumberFormat="1" applyFont="1" applyFill="1" applyBorder="1" applyAlignment="1">
      <alignment horizontal="center" vertical="center" wrapText="1" readingOrder="1"/>
    </xf>
    <xf numFmtId="1" fontId="14" fillId="5" borderId="24" xfId="0" applyNumberFormat="1" applyFont="1" applyFill="1" applyBorder="1" applyAlignment="1">
      <alignment horizontal="center" vertical="center" wrapText="1" readingOrder="1"/>
    </xf>
    <xf numFmtId="1" fontId="14" fillId="5" borderId="27" xfId="0" applyNumberFormat="1" applyFont="1" applyFill="1" applyBorder="1" applyAlignment="1">
      <alignment horizontal="center" vertical="center" wrapText="1" readingOrder="1"/>
    </xf>
    <xf numFmtId="0" fontId="11" fillId="5" borderId="28" xfId="0" applyFont="1" applyFill="1" applyBorder="1" applyAlignment="1">
      <alignment horizontal="right" vertical="center" wrapText="1" indent="1" readingOrder="2"/>
    </xf>
    <xf numFmtId="1" fontId="12" fillId="5" borderId="31" xfId="0" applyNumberFormat="1" applyFont="1" applyFill="1" applyBorder="1" applyAlignment="1">
      <alignment horizontal="center" vertical="center" wrapText="1" readingOrder="1"/>
    </xf>
    <xf numFmtId="1" fontId="13" fillId="5" borderId="29" xfId="0" applyNumberFormat="1" applyFont="1" applyFill="1" applyBorder="1" applyAlignment="1">
      <alignment horizontal="center" vertical="center" wrapText="1" readingOrder="1"/>
    </xf>
    <xf numFmtId="1" fontId="14" fillId="5" borderId="30" xfId="0" applyNumberFormat="1" applyFont="1" applyFill="1" applyBorder="1" applyAlignment="1">
      <alignment horizontal="center" vertical="center" wrapText="1" readingOrder="1"/>
    </xf>
    <xf numFmtId="1" fontId="14" fillId="5" borderId="31" xfId="0" applyNumberFormat="1" applyFont="1" applyFill="1" applyBorder="1" applyAlignment="1">
      <alignment horizontal="center" vertical="center" wrapText="1" readingOrder="1"/>
    </xf>
    <xf numFmtId="1" fontId="14" fillId="5" borderId="34" xfId="0" applyNumberFormat="1" applyFont="1" applyFill="1" applyBorder="1" applyAlignment="1">
      <alignment horizontal="center" vertical="center" wrapText="1" readingOrder="1"/>
    </xf>
    <xf numFmtId="0" fontId="9" fillId="4" borderId="7" xfId="0" applyFont="1" applyFill="1" applyBorder="1" applyAlignment="1">
      <alignment horizontal="center" vertical="center" wrapText="1" readingOrder="2"/>
    </xf>
    <xf numFmtId="0" fontId="7" fillId="6" borderId="1" xfId="0" applyFont="1" applyFill="1" applyBorder="1" applyAlignment="1">
      <alignment horizontal="center" vertical="center" wrapText="1" readingOrder="2"/>
    </xf>
    <xf numFmtId="0" fontId="7" fillId="6" borderId="2" xfId="0" applyFont="1" applyFill="1" applyBorder="1" applyAlignment="1">
      <alignment horizontal="center" vertical="center" wrapText="1" readingOrder="2"/>
    </xf>
    <xf numFmtId="0" fontId="7" fillId="6" borderId="3" xfId="0" applyFont="1" applyFill="1" applyBorder="1" applyAlignment="1">
      <alignment horizontal="center" vertical="center" wrapText="1" readingOrder="2"/>
    </xf>
    <xf numFmtId="0" fontId="8" fillId="4" borderId="4" xfId="0" applyFont="1" applyFill="1" applyBorder="1" applyAlignment="1">
      <alignment horizontal="center" vertical="center" wrapText="1" readingOrder="2"/>
    </xf>
    <xf numFmtId="0" fontId="8" fillId="4" borderId="5" xfId="0" applyFont="1" applyFill="1" applyBorder="1" applyAlignment="1">
      <alignment horizontal="center" vertical="center" wrapText="1" readingOrder="2"/>
    </xf>
    <xf numFmtId="0" fontId="8" fillId="4" borderId="10" xfId="0" applyFont="1" applyFill="1" applyBorder="1" applyAlignment="1">
      <alignment horizontal="center" vertical="center" wrapText="1" readingOrder="2"/>
    </xf>
    <xf numFmtId="0" fontId="8" fillId="4" borderId="11" xfId="0" applyFont="1" applyFill="1" applyBorder="1" applyAlignment="1">
      <alignment horizontal="center" vertical="center" wrapText="1" readingOrder="2"/>
    </xf>
    <xf numFmtId="0" fontId="9" fillId="4" borderId="6" xfId="0" applyFont="1" applyFill="1" applyBorder="1" applyAlignment="1">
      <alignment horizontal="center" vertical="center" wrapText="1" readingOrder="2"/>
    </xf>
    <xf numFmtId="0" fontId="9" fillId="4" borderId="7" xfId="0" applyFont="1" applyFill="1" applyBorder="1" applyAlignment="1">
      <alignment horizontal="center" vertical="center" wrapText="1" readingOrder="2"/>
    </xf>
    <xf numFmtId="0" fontId="9" fillId="4" borderId="8" xfId="0" applyFont="1" applyFill="1" applyBorder="1" applyAlignment="1">
      <alignment horizontal="center" vertical="center" wrapText="1" readingOrder="2"/>
    </xf>
    <xf numFmtId="0" fontId="9" fillId="4" borderId="9" xfId="0" applyFont="1" applyFill="1" applyBorder="1" applyAlignment="1">
      <alignment horizontal="center" vertical="center" wrapText="1" readingOrder="2"/>
    </xf>
    <xf numFmtId="0" fontId="9" fillId="4" borderId="16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7" fillId="7" borderId="1" xfId="0" applyFont="1" applyFill="1" applyBorder="1" applyAlignment="1">
      <alignment horizontal="center" vertical="center" wrapText="1" readingOrder="2"/>
    </xf>
    <xf numFmtId="0" fontId="7" fillId="7" borderId="2" xfId="0" applyFont="1" applyFill="1" applyBorder="1" applyAlignment="1">
      <alignment horizontal="center" vertical="center" wrapText="1" readingOrder="2"/>
    </xf>
    <xf numFmtId="0" fontId="7" fillId="7" borderId="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8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שירות"/>
      <sheetName val="מדדי שירות - ענפי"/>
      <sheetName val="תביעות"/>
      <sheetName val="לקוחות"/>
      <sheetName val="פנצ"/>
      <sheetName val="זמני מענה"/>
      <sheetName val="גרפים מסכמים"/>
      <sheetName val="טבלאות"/>
      <sheetName val="שינוי משנה שעברה"/>
      <sheetName val="2014"/>
      <sheetName val="השוואות - בתי "/>
      <sheetName val="נתונים נוספים"/>
      <sheetName val="הערות חברות"/>
      <sheetName val="סיעוד קבוצתי "/>
    </sheetNames>
    <sheetDataSet>
      <sheetData sheetId="0">
        <row r="7">
          <cell r="D7" t="str">
            <v>שירביט</v>
          </cell>
          <cell r="E7">
            <v>83.546838134795451</v>
          </cell>
          <cell r="F7">
            <v>81.699904570471404</v>
          </cell>
          <cell r="G7">
            <v>84.393403968093835</v>
          </cell>
          <cell r="N7">
            <v>83.213382224453554</v>
          </cell>
          <cell r="Q7">
            <v>83.213382224453554</v>
          </cell>
        </row>
        <row r="8">
          <cell r="D8" t="str">
            <v>שומרה</v>
          </cell>
          <cell r="E8">
            <v>79.471563252413503</v>
          </cell>
          <cell r="F8">
            <v>80.029070741254117</v>
          </cell>
          <cell r="G8">
            <v>84.322690588544802</v>
          </cell>
          <cell r="N8">
            <v>81.274441527404136</v>
          </cell>
          <cell r="Q8">
            <v>81.274441527404136</v>
          </cell>
        </row>
        <row r="9">
          <cell r="D9" t="str">
            <v>AIG</v>
          </cell>
          <cell r="E9">
            <v>78.809499471738633</v>
          </cell>
          <cell r="F9">
            <v>83.626245482983833</v>
          </cell>
          <cell r="G9">
            <v>86.220394135996841</v>
          </cell>
          <cell r="H9">
            <v>73.721839487141224</v>
          </cell>
          <cell r="I9">
            <v>83.798393612427589</v>
          </cell>
          <cell r="K9">
            <v>82.468212399868094</v>
          </cell>
          <cell r="L9">
            <v>68.817063707264353</v>
          </cell>
          <cell r="N9">
            <v>82.88537969690644</v>
          </cell>
          <cell r="O9">
            <v>79.996148499812307</v>
          </cell>
          <cell r="P9">
            <v>68.817063707264353</v>
          </cell>
          <cell r="Q9">
            <v>79.637378328202928</v>
          </cell>
        </row>
        <row r="10">
          <cell r="D10" t="str">
            <v>ביטוח ישיר</v>
          </cell>
          <cell r="E10">
            <v>76.489853010687668</v>
          </cell>
          <cell r="F10">
            <v>79.892436197765264</v>
          </cell>
          <cell r="G10">
            <v>80.577004308766945</v>
          </cell>
          <cell r="H10">
            <v>78.958318011137607</v>
          </cell>
          <cell r="I10">
            <v>82.81150824155057</v>
          </cell>
          <cell r="K10">
            <v>81.326545117319796</v>
          </cell>
          <cell r="L10">
            <v>69.722639112722533</v>
          </cell>
          <cell r="N10">
            <v>78.986431172406625</v>
          </cell>
          <cell r="O10">
            <v>81.032123790002657</v>
          </cell>
          <cell r="P10">
            <v>69.722639112722533</v>
          </cell>
          <cell r="Q10">
            <v>78.539757714278622</v>
          </cell>
        </row>
        <row r="11">
          <cell r="D11" t="str">
            <v>ביטוח חקלאי</v>
          </cell>
          <cell r="E11">
            <v>72.045657704825416</v>
          </cell>
          <cell r="F11">
            <v>80.677880605294789</v>
          </cell>
          <cell r="G11">
            <v>79.997257293843418</v>
          </cell>
          <cell r="N11">
            <v>77.573598534654536</v>
          </cell>
          <cell r="Q11">
            <v>77.573598534654536</v>
          </cell>
        </row>
        <row r="12">
          <cell r="D12" t="str">
            <v xml:space="preserve">שלמה </v>
          </cell>
          <cell r="E12">
            <v>74.255830385931958</v>
          </cell>
          <cell r="F12">
            <v>79.157646193271049</v>
          </cell>
          <cell r="G12">
            <v>81.360379116376023</v>
          </cell>
          <cell r="N12">
            <v>78.257951898526343</v>
          </cell>
          <cell r="Q12">
            <v>78.257951898526343</v>
          </cell>
        </row>
        <row r="13">
          <cell r="D13" t="str">
            <v>הראל</v>
          </cell>
          <cell r="E13">
            <v>77.187030767479683</v>
          </cell>
          <cell r="F13">
            <v>79.163187469665303</v>
          </cell>
          <cell r="G13">
            <v>82.285695731599986</v>
          </cell>
          <cell r="H13">
            <v>74.817966993480979</v>
          </cell>
          <cell r="I13">
            <v>73.579827972399201</v>
          </cell>
          <cell r="J13">
            <v>71.20331983385816</v>
          </cell>
          <cell r="K13">
            <v>78.835066294026888</v>
          </cell>
          <cell r="L13">
            <v>72.131801123327222</v>
          </cell>
          <cell r="M13">
            <v>73.310763480515476</v>
          </cell>
          <cell r="N13">
            <v>79.545304656248319</v>
          </cell>
          <cell r="O13">
            <v>74.609045273441296</v>
          </cell>
          <cell r="P13">
            <v>72.721282301921349</v>
          </cell>
          <cell r="Q13">
            <v>75.834962185150331</v>
          </cell>
        </row>
        <row r="14">
          <cell r="D14" t="str">
            <v>פסגות</v>
          </cell>
          <cell r="L14">
            <v>75.285248406788156</v>
          </cell>
          <cell r="P14">
            <v>75.285248406788156</v>
          </cell>
          <cell r="Q14">
            <v>75.285248406788156</v>
          </cell>
        </row>
        <row r="15">
          <cell r="D15" t="str">
            <v>הכשרה</v>
          </cell>
          <cell r="E15">
            <v>75.880363584227979</v>
          </cell>
          <cell r="F15">
            <v>77.483997341099268</v>
          </cell>
          <cell r="G15">
            <v>77.84979223247592</v>
          </cell>
          <cell r="L15">
            <v>65.918221318928516</v>
          </cell>
          <cell r="M15">
            <v>65.011770474845321</v>
          </cell>
          <cell r="N15">
            <v>77.071384385934394</v>
          </cell>
          <cell r="P15">
            <v>65.464995896886919</v>
          </cell>
          <cell r="Q15">
            <v>72.428828990315395</v>
          </cell>
        </row>
        <row r="16">
          <cell r="D16" t="str">
            <v>מנורה</v>
          </cell>
          <cell r="E16">
            <v>70.615488135163616</v>
          </cell>
          <cell r="F16">
            <v>70.234696738454204</v>
          </cell>
          <cell r="G16">
            <v>73.073799415207887</v>
          </cell>
          <cell r="H16">
            <v>76.165000149462017</v>
          </cell>
          <cell r="I16">
            <v>74.293648770031481</v>
          </cell>
          <cell r="J16">
            <v>74.12551377858037</v>
          </cell>
          <cell r="K16">
            <v>65.228989912330036</v>
          </cell>
          <cell r="L16">
            <v>74.049958336635029</v>
          </cell>
          <cell r="M16">
            <v>69.316325242049373</v>
          </cell>
          <cell r="N16">
            <v>71.307994762941902</v>
          </cell>
          <cell r="O16">
            <v>72.453288152600976</v>
          </cell>
          <cell r="P16">
            <v>71.683141789342201</v>
          </cell>
          <cell r="Q16">
            <v>71.900380053101557</v>
          </cell>
        </row>
        <row r="17">
          <cell r="D17" t="str">
            <v>כלל</v>
          </cell>
          <cell r="E17">
            <v>73.379563456240376</v>
          </cell>
          <cell r="F17">
            <v>78.132843428282001</v>
          </cell>
          <cell r="G17">
            <v>76.048931340706275</v>
          </cell>
          <cell r="H17">
            <v>70.829324924899325</v>
          </cell>
          <cell r="I17">
            <v>63.20992716435871</v>
          </cell>
          <cell r="J17">
            <v>66.236029937444485</v>
          </cell>
          <cell r="K17">
            <v>73.952217516992292</v>
          </cell>
          <cell r="L17">
            <v>72.431817563299759</v>
          </cell>
          <cell r="M17">
            <v>66.147319569789232</v>
          </cell>
          <cell r="N17">
            <v>75.853779408409551</v>
          </cell>
          <cell r="O17">
            <v>68.556874885923705</v>
          </cell>
          <cell r="P17">
            <v>69.289568566544489</v>
          </cell>
          <cell r="Q17">
            <v>71.151997211334717</v>
          </cell>
        </row>
        <row r="18">
          <cell r="D18" t="str">
            <v>איילון</v>
          </cell>
          <cell r="E18">
            <v>73.589828804230535</v>
          </cell>
          <cell r="F18">
            <v>75.345637413977286</v>
          </cell>
          <cell r="G18">
            <v>76.780396757504022</v>
          </cell>
          <cell r="H18">
            <v>73.420222487407912</v>
          </cell>
          <cell r="I18">
            <v>64.407511525543143</v>
          </cell>
          <cell r="J18">
            <v>63.099281353055638</v>
          </cell>
          <cell r="L18">
            <v>69.464649212727053</v>
          </cell>
          <cell r="M18">
            <v>57.247693526509764</v>
          </cell>
          <cell r="N18">
            <v>75.238620991903943</v>
          </cell>
          <cell r="O18">
            <v>66.97567178866889</v>
          </cell>
          <cell r="P18">
            <v>63.356171369618409</v>
          </cell>
          <cell r="Q18">
            <v>69.169402635119425</v>
          </cell>
        </row>
        <row r="19">
          <cell r="D19" t="str">
            <v xml:space="preserve">הפול </v>
          </cell>
          <cell r="E19">
            <v>68.648795216735635</v>
          </cell>
          <cell r="N19">
            <v>68.648795216735635</v>
          </cell>
          <cell r="Q19">
            <v>68.648795216735635</v>
          </cell>
        </row>
        <row r="20">
          <cell r="D20" t="str">
            <v>מגדל</v>
          </cell>
          <cell r="E20">
            <v>71.533665321382728</v>
          </cell>
          <cell r="F20">
            <v>73.955449146237555</v>
          </cell>
          <cell r="G20">
            <v>78.357024116725782</v>
          </cell>
          <cell r="H20">
            <v>66.261833161036648</v>
          </cell>
          <cell r="I20">
            <v>65.256784223835325</v>
          </cell>
          <cell r="J20">
            <v>65.274083576938281</v>
          </cell>
          <cell r="K20">
            <v>60.868438046545606</v>
          </cell>
          <cell r="L20">
            <v>62.895611815484472</v>
          </cell>
          <cell r="M20">
            <v>64.335815711659308</v>
          </cell>
          <cell r="N20">
            <v>74.615379528115355</v>
          </cell>
          <cell r="O20">
            <v>64.415284752088951</v>
          </cell>
          <cell r="P20">
            <v>63.61571376357189</v>
          </cell>
          <cell r="Q20">
            <v>67.637633902205081</v>
          </cell>
        </row>
        <row r="21">
          <cell r="D21" t="str">
            <v>הפניקס</v>
          </cell>
          <cell r="E21">
            <v>68.117609860951859</v>
          </cell>
          <cell r="F21">
            <v>73.403074773893323</v>
          </cell>
          <cell r="G21">
            <v>76.271669168566135</v>
          </cell>
          <cell r="H21">
            <v>67.05955669733639</v>
          </cell>
          <cell r="I21">
            <v>63.320281597054155</v>
          </cell>
          <cell r="J21">
            <v>53.454525004770041</v>
          </cell>
          <cell r="K21">
            <v>76.524866538005796</v>
          </cell>
          <cell r="L21">
            <v>58.769435374228451</v>
          </cell>
          <cell r="M21">
            <v>55.232376076942046</v>
          </cell>
          <cell r="N21">
            <v>72.597451267803763</v>
          </cell>
          <cell r="O21">
            <v>65.089807459291592</v>
          </cell>
          <cell r="P21">
            <v>57.000905725585248</v>
          </cell>
          <cell r="Q21">
            <v>65.794821676860906</v>
          </cell>
        </row>
      </sheetData>
      <sheetData sheetId="1">
        <row r="30">
          <cell r="Z30" t="str">
            <v>AIG</v>
          </cell>
          <cell r="AA30">
            <v>93.848167539267024</v>
          </cell>
          <cell r="AB30">
            <v>76.399766459935066</v>
          </cell>
          <cell r="AC30">
            <v>62.711743897570436</v>
          </cell>
          <cell r="AD30">
            <v>94.666666666666671</v>
          </cell>
        </row>
        <row r="31">
          <cell r="Z31" t="str">
            <v>ביטוח ישיר</v>
          </cell>
          <cell r="AA31">
            <v>86.640726329442288</v>
          </cell>
          <cell r="AB31">
            <v>78.837298367112993</v>
          </cell>
          <cell r="AC31">
            <v>74.428658710378244</v>
          </cell>
          <cell r="AD31">
            <v>81.333333333333329</v>
          </cell>
        </row>
        <row r="32">
          <cell r="Z32" t="str">
            <v>הראל</v>
          </cell>
          <cell r="AA32">
            <v>89.296262637737129</v>
          </cell>
          <cell r="AB32">
            <v>70.034641761852185</v>
          </cell>
          <cell r="AC32">
            <v>80.530843551881901</v>
          </cell>
          <cell r="AD32">
            <v>60</v>
          </cell>
        </row>
        <row r="33">
          <cell r="Z33" t="str">
            <v>הפניקס</v>
          </cell>
          <cell r="AA33">
            <v>91.534252341365885</v>
          </cell>
          <cell r="AB33">
            <v>65.293567669262146</v>
          </cell>
          <cell r="AC33">
            <v>88.948809836737283</v>
          </cell>
          <cell r="AD33">
            <v>25.333333333333336</v>
          </cell>
        </row>
        <row r="34">
          <cell r="Z34" t="str">
            <v>כלל</v>
          </cell>
          <cell r="AA34">
            <v>77.36879432624113</v>
          </cell>
          <cell r="AB34">
            <v>64.183905328665418</v>
          </cell>
          <cell r="AC34">
            <v>75.080974272814444</v>
          </cell>
          <cell r="AD34">
            <v>87.333333333333329</v>
          </cell>
        </row>
        <row r="35">
          <cell r="Z35" t="str">
            <v>מנורה</v>
          </cell>
          <cell r="AA35">
            <v>65.892857142857139</v>
          </cell>
          <cell r="AB35">
            <v>68.395624882874287</v>
          </cell>
          <cell r="AC35">
            <v>62.711743897570436</v>
          </cell>
          <cell r="AD35">
            <v>58.108108108108105</v>
          </cell>
        </row>
        <row r="36">
          <cell r="Z36" t="str">
            <v>מגדל</v>
          </cell>
          <cell r="AA36">
            <v>64.879303521962797</v>
          </cell>
          <cell r="AB36">
            <v>67.778505105719304</v>
          </cell>
          <cell r="AC36">
            <v>62.711743897570436</v>
          </cell>
          <cell r="AD36">
            <v>20.408163265306122</v>
          </cell>
        </row>
      </sheetData>
      <sheetData sheetId="2">
        <row r="27">
          <cell r="T27" t="str">
            <v>AIG</v>
          </cell>
          <cell r="U27">
            <v>96.160558464223385</v>
          </cell>
          <cell r="V27">
            <v>91.535776614310649</v>
          </cell>
          <cell r="W27">
            <v>93.848167539267024</v>
          </cell>
        </row>
        <row r="28">
          <cell r="T28" t="str">
            <v>הפניקס</v>
          </cell>
          <cell r="U28">
            <v>94.391244870041035</v>
          </cell>
          <cell r="V28">
            <v>88.677259812690735</v>
          </cell>
          <cell r="W28">
            <v>91.534252341365885</v>
          </cell>
        </row>
        <row r="29">
          <cell r="T29" t="str">
            <v>הראל</v>
          </cell>
          <cell r="U29">
            <v>93.195501533568105</v>
          </cell>
          <cell r="V29">
            <v>85.397023741906168</v>
          </cell>
          <cell r="W29">
            <v>89.296262637737129</v>
          </cell>
        </row>
        <row r="30">
          <cell r="T30" t="str">
            <v>ביטוח ישיר</v>
          </cell>
          <cell r="U30">
            <v>88.845654993514913</v>
          </cell>
          <cell r="V30">
            <v>84.435797665369648</v>
          </cell>
          <cell r="W30">
            <v>86.640726329442288</v>
          </cell>
        </row>
        <row r="31">
          <cell r="T31" t="str">
            <v>כלל</v>
          </cell>
          <cell r="U31">
            <v>77.737588652482273</v>
          </cell>
          <cell r="V31">
            <v>77</v>
          </cell>
          <cell r="W31">
            <v>77.36879432624113</v>
          </cell>
        </row>
        <row r="32">
          <cell r="T32" t="str">
            <v>מנורה</v>
          </cell>
          <cell r="U32">
            <v>89.285714285714292</v>
          </cell>
          <cell r="V32">
            <v>42.5</v>
          </cell>
          <cell r="W32">
            <v>65.892857142857139</v>
          </cell>
        </row>
        <row r="33">
          <cell r="T33" t="str">
            <v>מגדל</v>
          </cell>
          <cell r="U33">
            <v>95.370003957261574</v>
          </cell>
          <cell r="V33">
            <v>34.388603086664027</v>
          </cell>
          <cell r="W33">
            <v>64.879303521962797</v>
          </cell>
        </row>
      </sheetData>
      <sheetData sheetId="3">
        <row r="31">
          <cell r="L31" t="str">
            <v>AIG</v>
          </cell>
          <cell r="M31">
            <v>79.089970944061832</v>
          </cell>
        </row>
        <row r="32">
          <cell r="L32" t="str">
            <v>ביטוח ישיר</v>
          </cell>
          <cell r="M32">
            <v>78.518156174653413</v>
          </cell>
        </row>
        <row r="33">
          <cell r="L33" t="str">
            <v>איילון</v>
          </cell>
          <cell r="M33">
            <v>70.000480471036326</v>
          </cell>
        </row>
        <row r="34">
          <cell r="L34" t="str">
            <v>הראל</v>
          </cell>
          <cell r="M34">
            <v>69.088657978650502</v>
          </cell>
        </row>
        <row r="35">
          <cell r="L35" t="str">
            <v>מגדל</v>
          </cell>
          <cell r="M35">
            <v>66.326874000953467</v>
          </cell>
        </row>
        <row r="36">
          <cell r="L36" t="str">
            <v>הפניקס</v>
          </cell>
          <cell r="M36">
            <v>61.392825138603037</v>
          </cell>
        </row>
        <row r="37">
          <cell r="L37" t="str">
            <v>כלל</v>
          </cell>
          <cell r="M37">
            <v>60.957804913661661</v>
          </cell>
        </row>
        <row r="38">
          <cell r="L38" t="str">
            <v>מנורה</v>
          </cell>
          <cell r="M38">
            <v>60.953512793826704</v>
          </cell>
        </row>
      </sheetData>
      <sheetData sheetId="4"/>
      <sheetData sheetId="5"/>
      <sheetData sheetId="6"/>
      <sheetData sheetId="7"/>
      <sheetData sheetId="8">
        <row r="131">
          <cell r="C131">
            <v>2</v>
          </cell>
          <cell r="D131">
            <v>3</v>
          </cell>
          <cell r="E131">
            <v>4</v>
          </cell>
          <cell r="F131">
            <v>5</v>
          </cell>
          <cell r="G131">
            <v>6</v>
          </cell>
          <cell r="H131">
            <v>9</v>
          </cell>
        </row>
      </sheetData>
      <sheetData sheetId="9">
        <row r="33">
          <cell r="AC33" t="str">
            <v>הפניקס</v>
          </cell>
          <cell r="AD33">
            <v>78.07913105681304</v>
          </cell>
          <cell r="AE33">
            <v>91.305271105658065</v>
          </cell>
          <cell r="AF33">
            <v>87.952432636496624</v>
          </cell>
          <cell r="AG33">
            <v>94.658109574819491</v>
          </cell>
          <cell r="AH33">
            <v>58.931719982174343</v>
          </cell>
          <cell r="AI33">
            <v>59.589041095890408</v>
          </cell>
          <cell r="AJ33">
            <v>58.274398868458277</v>
          </cell>
          <cell r="AK33">
            <v>84.000402082606712</v>
          </cell>
        </row>
        <row r="34">
          <cell r="AC34" t="str">
            <v>ביטוח ישיר</v>
          </cell>
          <cell r="AD34">
            <v>78.153566603157415</v>
          </cell>
          <cell r="AE34">
            <v>79.231770833333329</v>
          </cell>
          <cell r="AF34">
            <v>91.666666666666657</v>
          </cell>
          <cell r="AG34">
            <v>66.796875</v>
          </cell>
          <cell r="AH34">
            <v>76.79460889987206</v>
          </cell>
          <cell r="AI34">
            <v>80.109364319890645</v>
          </cell>
          <cell r="AJ34">
            <v>73.479853479853489</v>
          </cell>
          <cell r="AK34">
            <v>78.434320076266886</v>
          </cell>
        </row>
        <row r="35">
          <cell r="AC35" t="str">
            <v>AIG</v>
          </cell>
          <cell r="AD35">
            <v>77.494062898365016</v>
          </cell>
          <cell r="AE35">
            <v>87.785977859778598</v>
          </cell>
          <cell r="AF35">
            <v>91.439114391143917</v>
          </cell>
          <cell r="AG35">
            <v>84.132841328413292</v>
          </cell>
          <cell r="AH35">
            <v>78.610369381397419</v>
          </cell>
          <cell r="AI35">
            <v>82.142857142857139</v>
          </cell>
          <cell r="AJ35">
            <v>75.077881619937699</v>
          </cell>
          <cell r="AK35">
            <v>66.085841453919016</v>
          </cell>
        </row>
        <row r="36">
          <cell r="AC36" t="str">
            <v>הראל</v>
          </cell>
          <cell r="AD36">
            <v>75.585297693851174</v>
          </cell>
          <cell r="AE36">
            <v>88.194943489906578</v>
          </cell>
          <cell r="AF36">
            <v>92.702685046057368</v>
          </cell>
          <cell r="AG36">
            <v>83.687201933755802</v>
          </cell>
          <cell r="AH36">
            <v>64.359999837479194</v>
          </cell>
          <cell r="AI36">
            <v>65.324289953370069</v>
          </cell>
          <cell r="AJ36">
            <v>63.395709721588311</v>
          </cell>
          <cell r="AK36">
            <v>74.200949754167738</v>
          </cell>
        </row>
        <row r="37">
          <cell r="AC37" t="str">
            <v>מגדל</v>
          </cell>
          <cell r="AD37">
            <v>75.291134314154263</v>
          </cell>
          <cell r="AE37">
            <v>85.315408479834545</v>
          </cell>
          <cell r="AF37">
            <v>95.65667011375389</v>
          </cell>
          <cell r="AG37">
            <v>74.9741468459152</v>
          </cell>
          <cell r="AH37">
            <v>62.339487412384443</v>
          </cell>
          <cell r="AI37">
            <v>64.350453172205434</v>
          </cell>
          <cell r="AJ37">
            <v>60.32852165256346</v>
          </cell>
          <cell r="AK37">
            <v>78.218507050243815</v>
          </cell>
        </row>
        <row r="38">
          <cell r="AC38" t="str">
            <v>כלל</v>
          </cell>
          <cell r="AD38">
            <v>66.647939420863452</v>
          </cell>
          <cell r="AE38">
            <v>74.677642182822936</v>
          </cell>
          <cell r="AF38">
            <v>81.815565277457978</v>
          </cell>
          <cell r="AG38">
            <v>67.539719088187894</v>
          </cell>
          <cell r="AH38">
            <v>55.048154296274589</v>
          </cell>
          <cell r="AI38">
            <v>56.73274094326726</v>
          </cell>
          <cell r="AJ38">
            <v>53.363567649281926</v>
          </cell>
          <cell r="AK38">
            <v>70.21802178349283</v>
          </cell>
        </row>
        <row r="39">
          <cell r="AC39" t="str">
            <v>מנורה</v>
          </cell>
          <cell r="AD39">
            <v>63.188469822520425</v>
          </cell>
          <cell r="AE39">
            <v>72.950819672131146</v>
          </cell>
          <cell r="AF39">
            <v>84.699453551912569</v>
          </cell>
          <cell r="AG39">
            <v>61.202185792349731</v>
          </cell>
          <cell r="AH39">
            <v>55.596496906919867</v>
          </cell>
          <cell r="AI39">
            <v>58.452380952380956</v>
          </cell>
          <cell r="AJ39">
            <v>52.740612861458779</v>
          </cell>
          <cell r="AK39">
            <v>61.018092888510246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42"/>
  <sheetViews>
    <sheetView rightToLeft="1" workbookViewId="0">
      <selection activeCell="C3" sqref="C3:N43"/>
    </sheetView>
  </sheetViews>
  <sheetFormatPr defaultRowHeight="14.25" x14ac:dyDescent="0.2"/>
  <cols>
    <col min="4" max="4" width="23.625" customWidth="1"/>
  </cols>
  <sheetData>
    <row r="3" spans="3:14" ht="19.5" x14ac:dyDescent="0.3">
      <c r="C3" s="1"/>
      <c r="D3" s="2"/>
    </row>
    <row r="4" spans="3:14" ht="18" x14ac:dyDescent="0.25">
      <c r="C4" s="3"/>
      <c r="D4" s="4"/>
    </row>
    <row r="5" spans="3:14" ht="18" x14ac:dyDescent="0.25">
      <c r="C5" s="3"/>
      <c r="D5" s="4"/>
    </row>
    <row r="6" spans="3:14" ht="18" x14ac:dyDescent="0.25">
      <c r="C6" s="5"/>
      <c r="D6" s="4"/>
    </row>
    <row r="7" spans="3:14" ht="18" x14ac:dyDescent="0.25">
      <c r="C7" s="6"/>
      <c r="D7" s="4"/>
    </row>
    <row r="8" spans="3:14" ht="18" x14ac:dyDescent="0.25">
      <c r="C8" s="7"/>
      <c r="D8" s="4"/>
    </row>
    <row r="9" spans="3:14" ht="18" x14ac:dyDescent="0.25">
      <c r="C9" s="7"/>
      <c r="D9" s="4"/>
    </row>
    <row r="10" spans="3:14" ht="18" x14ac:dyDescent="0.25">
      <c r="C10" s="8"/>
      <c r="D10" s="4"/>
    </row>
    <row r="14" spans="3:14" ht="15" thickBot="1" x14ac:dyDescent="0.25"/>
    <row r="15" spans="3:14" ht="21" thickBot="1" x14ac:dyDescent="0.25">
      <c r="E15" s="75"/>
      <c r="F15" s="76"/>
      <c r="G15" s="76"/>
      <c r="H15" s="76"/>
      <c r="I15" s="76"/>
      <c r="J15" s="76"/>
      <c r="K15" s="76"/>
      <c r="L15" s="76"/>
      <c r="M15" s="76"/>
      <c r="N15" s="77"/>
    </row>
    <row r="16" spans="3:14" ht="18" x14ac:dyDescent="0.2">
      <c r="E16" s="66"/>
      <c r="F16" s="67"/>
      <c r="G16" s="70"/>
      <c r="H16" s="71"/>
      <c r="I16" s="72"/>
      <c r="J16" s="70"/>
      <c r="K16" s="71"/>
      <c r="L16" s="72"/>
      <c r="M16" s="73"/>
      <c r="N16" s="73"/>
    </row>
    <row r="17" spans="5:14" ht="18.75" thickBot="1" x14ac:dyDescent="0.25">
      <c r="E17" s="68"/>
      <c r="F17" s="69"/>
      <c r="G17" s="9"/>
      <c r="H17" s="10"/>
      <c r="I17" s="11"/>
      <c r="J17" s="9"/>
      <c r="K17" s="12"/>
      <c r="L17" s="11"/>
      <c r="M17" s="74"/>
      <c r="N17" s="74"/>
    </row>
    <row r="18" spans="5:14" ht="23.25" x14ac:dyDescent="0.2">
      <c r="E18" s="13"/>
      <c r="F18" s="14"/>
      <c r="G18" s="15"/>
      <c r="H18" s="16"/>
      <c r="I18" s="17"/>
      <c r="J18" s="18"/>
      <c r="K18" s="19"/>
      <c r="L18" s="20"/>
      <c r="M18" s="21"/>
      <c r="N18" s="18"/>
    </row>
    <row r="19" spans="5:14" ht="23.25" x14ac:dyDescent="0.2">
      <c r="E19" s="22"/>
      <c r="F19" s="23"/>
      <c r="G19" s="24"/>
      <c r="H19" s="25"/>
      <c r="I19" s="26"/>
      <c r="J19" s="27"/>
      <c r="K19" s="28"/>
      <c r="L19" s="29"/>
      <c r="M19" s="30"/>
      <c r="N19" s="27"/>
    </row>
    <row r="20" spans="5:14" ht="23.25" x14ac:dyDescent="0.2">
      <c r="E20" s="22"/>
      <c r="F20" s="23"/>
      <c r="G20" s="24"/>
      <c r="H20" s="25"/>
      <c r="I20" s="26"/>
      <c r="J20" s="27"/>
      <c r="K20" s="28"/>
      <c r="L20" s="29"/>
      <c r="M20" s="30"/>
      <c r="N20" s="27"/>
    </row>
    <row r="21" spans="5:14" ht="23.25" x14ac:dyDescent="0.2">
      <c r="E21" s="22"/>
      <c r="F21" s="23"/>
      <c r="G21" s="24"/>
      <c r="H21" s="25"/>
      <c r="I21" s="26"/>
      <c r="J21" s="27"/>
      <c r="K21" s="28"/>
      <c r="L21" s="29"/>
      <c r="M21" s="30"/>
      <c r="N21" s="27"/>
    </row>
    <row r="22" spans="5:14" ht="23.25" x14ac:dyDescent="0.2">
      <c r="E22" s="22"/>
      <c r="F22" s="23"/>
      <c r="G22" s="24"/>
      <c r="H22" s="25"/>
      <c r="I22" s="26"/>
      <c r="J22" s="27"/>
      <c r="K22" s="28"/>
      <c r="L22" s="29"/>
      <c r="M22" s="30"/>
      <c r="N22" s="27"/>
    </row>
    <row r="23" spans="5:14" ht="23.25" x14ac:dyDescent="0.2">
      <c r="E23" s="22"/>
      <c r="F23" s="23"/>
      <c r="G23" s="24"/>
      <c r="H23" s="25"/>
      <c r="I23" s="26"/>
      <c r="J23" s="27"/>
      <c r="K23" s="28"/>
      <c r="L23" s="29"/>
      <c r="M23" s="30"/>
      <c r="N23" s="27"/>
    </row>
    <row r="24" spans="5:14" ht="24" thickBot="1" x14ac:dyDescent="0.25">
      <c r="E24" s="22"/>
      <c r="F24" s="31"/>
      <c r="G24" s="32"/>
      <c r="H24" s="33"/>
      <c r="I24" s="34"/>
      <c r="J24" s="35"/>
      <c r="K24" s="36"/>
      <c r="L24" s="37"/>
      <c r="M24" s="38"/>
      <c r="N24" s="35"/>
    </row>
    <row r="25" spans="5:14" ht="15" thickBot="1" x14ac:dyDescent="0.25"/>
    <row r="26" spans="5:14" ht="18.75" thickBot="1" x14ac:dyDescent="0.25">
      <c r="E26" s="39"/>
      <c r="F26" s="40"/>
      <c r="G26" s="41"/>
      <c r="H26" s="42"/>
      <c r="I26" s="43"/>
      <c r="J26" s="41"/>
      <c r="K26" s="42"/>
      <c r="L26" s="43"/>
      <c r="M26" s="44"/>
      <c r="N26" s="44"/>
    </row>
    <row r="30" spans="5:14" ht="15" thickBot="1" x14ac:dyDescent="0.25"/>
    <row r="31" spans="5:14" ht="21" customHeight="1" thickBot="1" x14ac:dyDescent="0.25">
      <c r="E31" s="63"/>
      <c r="F31" s="64"/>
      <c r="G31" s="64"/>
      <c r="H31" s="64"/>
      <c r="I31" s="64"/>
      <c r="J31" s="64"/>
      <c r="K31" s="65"/>
    </row>
    <row r="32" spans="5:14" ht="18" x14ac:dyDescent="0.2">
      <c r="E32" s="66"/>
      <c r="F32" s="67"/>
      <c r="G32" s="70"/>
      <c r="H32" s="71"/>
      <c r="I32" s="72"/>
      <c r="J32" s="45"/>
      <c r="K32" s="73"/>
    </row>
    <row r="33" spans="5:11" ht="18.75" thickBot="1" x14ac:dyDescent="0.25">
      <c r="E33" s="68"/>
      <c r="F33" s="69"/>
      <c r="G33" s="9"/>
      <c r="H33" s="10"/>
      <c r="I33" s="11"/>
      <c r="J33" s="12"/>
      <c r="K33" s="74"/>
    </row>
    <row r="34" spans="5:11" ht="23.25" x14ac:dyDescent="0.2">
      <c r="E34" s="13"/>
      <c r="F34" s="46"/>
      <c r="G34" s="47"/>
      <c r="H34" s="48"/>
      <c r="I34" s="49"/>
      <c r="J34" s="50"/>
      <c r="K34" s="50"/>
    </row>
    <row r="35" spans="5:11" ht="23.25" x14ac:dyDescent="0.2">
      <c r="E35" s="22"/>
      <c r="F35" s="51"/>
      <c r="G35" s="52"/>
      <c r="H35" s="53"/>
      <c r="I35" s="54"/>
      <c r="J35" s="55"/>
      <c r="K35" s="55"/>
    </row>
    <row r="36" spans="5:11" ht="23.25" x14ac:dyDescent="0.2">
      <c r="E36" s="22"/>
      <c r="F36" s="51"/>
      <c r="G36" s="52"/>
      <c r="H36" s="53"/>
      <c r="I36" s="54"/>
      <c r="J36" s="55"/>
      <c r="K36" s="55"/>
    </row>
    <row r="37" spans="5:11" ht="23.25" x14ac:dyDescent="0.2">
      <c r="E37" s="22"/>
      <c r="F37" s="51"/>
      <c r="G37" s="52"/>
      <c r="H37" s="53"/>
      <c r="I37" s="54"/>
      <c r="J37" s="55"/>
      <c r="K37" s="55"/>
    </row>
    <row r="38" spans="5:11" ht="23.25" x14ac:dyDescent="0.2">
      <c r="E38" s="22"/>
      <c r="F38" s="51"/>
      <c r="G38" s="52"/>
      <c r="H38" s="53"/>
      <c r="I38" s="54"/>
      <c r="J38" s="55"/>
      <c r="K38" s="55"/>
    </row>
    <row r="39" spans="5:11" ht="23.25" x14ac:dyDescent="0.2">
      <c r="E39" s="22"/>
      <c r="F39" s="51"/>
      <c r="G39" s="52"/>
      <c r="H39" s="53"/>
      <c r="I39" s="54"/>
      <c r="J39" s="55"/>
      <c r="K39" s="55"/>
    </row>
    <row r="40" spans="5:11" ht="24" thickBot="1" x14ac:dyDescent="0.25">
      <c r="E40" s="56"/>
      <c r="F40" s="57"/>
      <c r="G40" s="58"/>
      <c r="H40" s="59"/>
      <c r="I40" s="60"/>
      <c r="J40" s="61"/>
      <c r="K40" s="61"/>
    </row>
    <row r="41" spans="5:11" ht="15" thickBot="1" x14ac:dyDescent="0.25"/>
    <row r="42" spans="5:11" ht="18.75" thickBot="1" x14ac:dyDescent="0.25">
      <c r="E42" s="39"/>
      <c r="F42" s="40"/>
      <c r="G42" s="41"/>
      <c r="H42" s="42"/>
      <c r="I42" s="43"/>
      <c r="J42" s="42"/>
      <c r="K42" s="44"/>
    </row>
  </sheetData>
  <mergeCells count="10">
    <mergeCell ref="E31:K31"/>
    <mergeCell ref="E32:F33"/>
    <mergeCell ref="G32:I32"/>
    <mergeCell ref="K32:K33"/>
    <mergeCell ref="E15:N15"/>
    <mergeCell ref="E16:F17"/>
    <mergeCell ref="G16:I16"/>
    <mergeCell ref="J16:L16"/>
    <mergeCell ref="M16:M17"/>
    <mergeCell ref="N16:N17"/>
  </mergeCells>
  <conditionalFormatting sqref="D4:D10">
    <cfRule type="dataBar" priority="40">
      <dataBar>
        <cfvo type="num" val="55"/>
        <cfvo type="num" val="80"/>
        <color rgb="FF638EC6"/>
      </dataBar>
      <extLst>
        <ext xmlns:x14="http://schemas.microsoft.com/office/spreadsheetml/2009/9/main" uri="{B025F937-C7B1-47D3-B67F-A62EFF666E3E}">
          <x14:id>{0355E840-3F02-4686-B384-9CDDA59CE557}</x14:id>
        </ext>
      </extLst>
    </cfRule>
    <cfRule type="dataBar" priority="41">
      <dataBar>
        <cfvo type="num" val="60"/>
        <cfvo type="num" val="85"/>
        <color rgb="FF638EC6"/>
      </dataBar>
      <extLst>
        <ext xmlns:x14="http://schemas.microsoft.com/office/spreadsheetml/2009/9/main" uri="{B025F937-C7B1-47D3-B67F-A62EFF666E3E}">
          <x14:id>{55A405C6-C24D-403D-BFE1-97C4C7E4E413}</x14:id>
        </ext>
      </extLst>
    </cfRule>
    <cfRule type="dataBar" priority="42">
      <dataBar>
        <cfvo type="num" val="60"/>
        <cfvo type="num" val="100"/>
        <color rgb="FF638EC6"/>
      </dataBar>
      <extLst>
        <ext xmlns:x14="http://schemas.microsoft.com/office/spreadsheetml/2009/9/main" uri="{B025F937-C7B1-47D3-B67F-A62EFF666E3E}">
          <x14:id>{4C14081E-6085-4608-A612-727A2587989A}</x14:id>
        </ext>
      </extLst>
    </cfRule>
    <cfRule type="dataBar" priority="4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{84D9FF72-BCD1-44DD-83B5-9124B84A5580}</x14:id>
        </ext>
      </extLst>
    </cfRule>
    <cfRule type="dataBar" priority="44">
      <dataBar>
        <cfvo type="percentile" val="0"/>
        <cfvo type="max"/>
        <color rgb="FF638EC6"/>
      </dataBar>
      <extLst>
        <ext xmlns:x14="http://schemas.microsoft.com/office/spreadsheetml/2009/9/main" uri="{B025F937-C7B1-47D3-B67F-A62EFF666E3E}">
          <x14:id>{27DD78E4-7BEB-4E0E-8AC9-DC5203104241}</x14:id>
        </ext>
      </extLst>
    </cfRule>
    <cfRule type="dataBar" priority="45">
      <dataBar>
        <cfvo type="percentile" val="10"/>
        <cfvo type="max"/>
        <color rgb="FF638EC6"/>
      </dataBar>
      <extLst>
        <ext xmlns:x14="http://schemas.microsoft.com/office/spreadsheetml/2009/9/main" uri="{B025F937-C7B1-47D3-B67F-A62EFF666E3E}">
          <x14:id>{238D315F-8A7D-49D6-BF7A-0D7DAF8D5DCE}</x14:id>
        </ext>
      </extLst>
    </cfRule>
    <cfRule type="dataBar" priority="46">
      <dataBar>
        <cfvo type="percentile" val="25"/>
        <cfvo type="max"/>
        <color rgb="FF638EC6"/>
      </dataBar>
      <extLst>
        <ext xmlns:x14="http://schemas.microsoft.com/office/spreadsheetml/2009/9/main" uri="{B025F937-C7B1-47D3-B67F-A62EFF666E3E}">
          <x14:id>{B751F64D-559A-4EFB-8A86-432C6A9FF41D}</x14:id>
        </ext>
      </extLst>
    </cfRule>
    <cfRule type="dataBar" priority="47">
      <dataBar>
        <cfvo type="num" val="50"/>
        <cfvo type="max"/>
        <color rgb="FF638EC6"/>
      </dataBar>
      <extLst>
        <ext xmlns:x14="http://schemas.microsoft.com/office/spreadsheetml/2009/9/main" uri="{B025F937-C7B1-47D3-B67F-A62EFF666E3E}">
          <x14:id>{FCA03D61-8B19-47C5-A88A-09971853B8EB}</x14:id>
        </ext>
      </extLst>
    </cfRule>
    <cfRule type="dataBar" priority="48">
      <dataBar>
        <cfvo type="percentile" val="50"/>
        <cfvo type="max"/>
        <color rgb="FF638EC6"/>
      </dataBar>
      <extLst>
        <ext xmlns:x14="http://schemas.microsoft.com/office/spreadsheetml/2009/9/main" uri="{B025F937-C7B1-47D3-B67F-A62EFF666E3E}">
          <x14:id>{B34BEE73-F150-4FA3-BB96-308738F8F1D2}</x14:id>
        </ext>
      </extLst>
    </cfRule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{A5FA41AF-88D7-4494-AAE4-6396E64F5A2D}</x14:id>
        </ext>
      </extLst>
    </cfRule>
  </conditionalFormatting>
  <conditionalFormatting sqref="F18:F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4">
    <cfRule type="iconSet" priority="19">
      <iconSet iconSet="3Symbols">
        <cfvo type="percent" val="0"/>
        <cfvo type="percentile" val="33"/>
        <cfvo type="percentile" val="67"/>
      </iconSet>
    </cfRule>
    <cfRule type="iconSet" priority="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8:H24">
    <cfRule type="iconSet" priority="18">
      <iconSet iconSet="3Flags">
        <cfvo type="percent" val="0"/>
        <cfvo type="percentile" val="33"/>
        <cfvo type="percentile" val="67"/>
      </iconSet>
    </cfRule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8:I24">
    <cfRule type="iconSet" priority="17">
      <iconSet iconSet="3Flags">
        <cfvo type="percent" val="0"/>
        <cfvo type="percentile" val="33"/>
        <cfvo type="percentile" val="67"/>
      </iconSet>
    </cfRule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8:G24">
    <cfRule type="iconSet" priority="24">
      <iconSet iconSet="3Flags">
        <cfvo type="percent" val="0"/>
        <cfvo type="percent" val="33"/>
        <cfvo type="percent" val="67"/>
      </iconSet>
    </cfRule>
    <cfRule type="iconSet" priority="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8:K24">
    <cfRule type="iconSet" priority="26">
      <iconSet iconSet="3Flags">
        <cfvo type="percent" val="0"/>
        <cfvo type="percentile" val="33"/>
        <cfvo type="percentile" val="67"/>
      </iconSet>
    </cfRule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18:M24">
    <cfRule type="iconSet" priority="28">
      <iconSet iconSet="3Flags">
        <cfvo type="percent" val="0"/>
        <cfvo type="percentile" val="33"/>
        <cfvo type="percentile" val="67"/>
      </iconSet>
    </cfRule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8:J24">
    <cfRule type="iconSet" priority="30">
      <iconSet iconSet="3Symbols">
        <cfvo type="percent" val="0"/>
        <cfvo type="percentile" val="33"/>
        <cfvo type="percentile" val="67"/>
      </iconSet>
    </cfRule>
    <cfRule type="iconSet" priority="3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8:J24">
    <cfRule type="iconSet" priority="32">
      <iconSet iconSet="3Flags">
        <cfvo type="percent" val="0"/>
        <cfvo type="percent" val="33"/>
        <cfvo type="percent" val="67"/>
      </iconSet>
    </cfRule>
    <cfRule type="iconSet" priority="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N18:N24">
    <cfRule type="iconSet" priority="34">
      <iconSet iconSet="3Symbols">
        <cfvo type="percent" val="0"/>
        <cfvo type="percentile" val="33"/>
        <cfvo type="percentile" val="67"/>
      </iconSet>
    </cfRule>
    <cfRule type="iconSet" priority="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N18:N24">
    <cfRule type="iconSet" priority="36">
      <iconSet iconSet="3Flags">
        <cfvo type="percent" val="0"/>
        <cfvo type="percent" val="33"/>
        <cfvo type="percent" val="67"/>
      </iconSet>
    </cfRule>
    <cfRule type="iconSet" priority="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8:J24 N18:N24 G18:G24">
    <cfRule type="iconSet" priority="38">
      <iconSet iconSet="3Symbols">
        <cfvo type="percent" val="0"/>
        <cfvo type="percentile" val="33"/>
        <cfvo type="percentile" val="67"/>
      </iconSet>
    </cfRule>
  </conditionalFormatting>
  <conditionalFormatting sqref="L18:L24">
    <cfRule type="iconSet" priority="39">
      <iconSet iconSet="3Flags">
        <cfvo type="percent" val="0"/>
        <cfvo type="percent" val="33"/>
        <cfvo type="percent" val="67"/>
      </iconSet>
    </cfRule>
  </conditionalFormatting>
  <conditionalFormatting sqref="M18:M24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F34:F4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4:G40">
    <cfRule type="iconSet" priority="4">
      <iconSet iconSet="3Symbols">
        <cfvo type="percent" val="0"/>
        <cfvo type="percentile" val="33"/>
        <cfvo type="percentile" val="67"/>
      </iconSet>
    </cfRule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4:H40">
    <cfRule type="iconSet" priority="3">
      <iconSet iconSet="3Flags">
        <cfvo type="percent" val="0"/>
        <cfvo type="percentile" val="33"/>
        <cfvo type="percentile" val="67"/>
      </iconSet>
    </cfRule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34:I40">
    <cfRule type="iconSet" priority="2">
      <iconSet iconSet="3Flags">
        <cfvo type="percent" val="0"/>
        <cfvo type="percentile" val="33"/>
        <cfvo type="percentile" val="67"/>
      </iconSet>
    </cfRule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4:G40">
    <cfRule type="iconSet" priority="9">
      <iconSet iconSet="3Flags">
        <cfvo type="percent" val="0"/>
        <cfvo type="percent" val="33"/>
        <cfvo type="percent" val="67"/>
      </iconSet>
    </cfRule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34:J40">
    <cfRule type="iconSet" priority="11">
      <iconSet iconSet="3Flags">
        <cfvo type="percent" val="0"/>
        <cfvo type="percentile" val="33"/>
        <cfvo type="percentile" val="67"/>
      </iconSet>
    </cfRule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34:K40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K34:K40">
    <cfRule type="iconSet" priority="13">
      <iconSet iconSet="3Flags">
        <cfvo type="percent" val="0"/>
        <cfvo type="percentile" val="33"/>
        <cfvo type="percentile" val="67"/>
      </iconSet>
    </cfRule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4:G40">
    <cfRule type="iconSet" priority="15">
      <iconSet iconSet="3Symbols">
        <cfvo type="percent" val="0"/>
        <cfvo type="percentile" val="33"/>
        <cfvo type="percentile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5E840-3F02-4686-B384-9CDDA59CE557}">
            <x14:dataBar minLength="0" maxLength="100" border="1" negativeBarBorderColorSameAsPositive="0">
              <x14:cfvo type="num">
                <xm:f>55</xm:f>
              </x14:cfvo>
              <x14:cfvo type="num">
                <xm:f>80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5A405C6-C24D-403D-BFE1-97C4C7E4E413}">
            <x14:dataBar minLength="0" maxLength="100" gradient="0">
              <x14:cfvo type="num">
                <xm:f>60</xm:f>
              </x14:cfvo>
              <x14:cfvo type="num">
                <xm:f>85</xm:f>
              </x14:cfvo>
              <x14:negativeFillColor rgb="FFFF0000"/>
              <x14:axisColor rgb="FF000000"/>
            </x14:dataBar>
          </x14:cfRule>
          <x14:cfRule type="dataBar" id="{4C14081E-6085-4608-A612-727A2587989A}">
            <x14:dataBar minLength="0" maxLength="100" gradient="0">
              <x14:cfvo type="num">
                <xm:f>60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84D9FF72-BCD1-44DD-83B5-9124B84A558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27DD78E4-7BEB-4E0E-8AC9-DC5203104241}">
            <x14:dataBar minLength="0" maxLength="100" gradient="0">
              <x14:cfvo type="percentile">
                <xm:f>0</xm:f>
              </x14:cfvo>
              <x14:cfvo type="autoMax"/>
              <x14:negativeFillColor rgb="FFFF0000"/>
              <x14:axisColor rgb="FF000000"/>
            </x14:dataBar>
          </x14:cfRule>
          <x14:cfRule type="dataBar" id="{238D315F-8A7D-49D6-BF7A-0D7DAF8D5DCE}">
            <x14:dataBar minLength="0" maxLength="100" gradient="0">
              <x14:cfvo type="percentile">
                <xm:f>10</xm:f>
              </x14:cfvo>
              <x14:cfvo type="autoMax"/>
              <x14:negativeFillColor rgb="FFFF0000"/>
              <x14:axisColor rgb="FF000000"/>
            </x14:dataBar>
          </x14:cfRule>
          <x14:cfRule type="dataBar" id="{B751F64D-559A-4EFB-8A86-432C6A9FF41D}">
            <x14:dataBar minLength="0" maxLength="100" gradient="0">
              <x14:cfvo type="percentile">
                <xm:f>25</xm:f>
              </x14:cfvo>
              <x14:cfvo type="autoMax"/>
              <x14:negativeFillColor rgb="FFFF0000"/>
              <x14:axisColor rgb="FF000000"/>
            </x14:dataBar>
          </x14:cfRule>
          <x14:cfRule type="dataBar" id="{FCA03D61-8B19-47C5-A88A-09971853B8EB}">
            <x14:dataBar minLength="0" maxLength="100" gradient="0">
              <x14:cfvo type="num">
                <xm:f>50</xm:f>
              </x14:cfvo>
              <x14:cfvo type="autoMax"/>
              <x14:negativeFillColor rgb="FFFF0000"/>
              <x14:axisColor rgb="FF000000"/>
            </x14:dataBar>
          </x14:cfRule>
          <x14:cfRule type="dataBar" id="{B34BEE73-F150-4FA3-BB96-308738F8F1D2}">
            <x14:dataBar minLength="0" maxLength="100" gradient="0">
              <x14:cfvo type="percentile">
                <xm:f>50</xm:f>
              </x14:cfvo>
              <x14:cfvo type="autoMax"/>
              <x14:negativeFillColor rgb="FFFF0000"/>
              <x14:axisColor rgb="FF000000"/>
            </x14:dataBar>
          </x14:cfRule>
          <x14:cfRule type="dataBar" id="{A5FA41AF-88D7-4494-AAE4-6396E64F5A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42"/>
  <sheetViews>
    <sheetView rightToLeft="1" tabSelected="1" workbookViewId="0">
      <selection activeCell="E31" sqref="E31:K42"/>
    </sheetView>
  </sheetViews>
  <sheetFormatPr defaultRowHeight="14.25" x14ac:dyDescent="0.2"/>
  <cols>
    <col min="4" max="4" width="23.625" customWidth="1"/>
  </cols>
  <sheetData>
    <row r="3" spans="3:14" ht="19.5" x14ac:dyDescent="0.3">
      <c r="C3" s="1" t="s">
        <v>0</v>
      </c>
      <c r="D3" s="2" t="s">
        <v>1</v>
      </c>
    </row>
    <row r="4" spans="3:14" ht="18" x14ac:dyDescent="0.25">
      <c r="C4" s="3" t="s">
        <v>2</v>
      </c>
      <c r="D4" s="4">
        <v>82.468212399868094</v>
      </c>
    </row>
    <row r="5" spans="3:14" ht="18" x14ac:dyDescent="0.25">
      <c r="C5" s="3" t="s">
        <v>3</v>
      </c>
      <c r="D5" s="4">
        <v>81.326545117319796</v>
      </c>
    </row>
    <row r="6" spans="3:14" ht="18" x14ac:dyDescent="0.25">
      <c r="C6" s="5" t="s">
        <v>4</v>
      </c>
      <c r="D6" s="4">
        <v>78.835066294026888</v>
      </c>
    </row>
    <row r="7" spans="3:14" ht="18" x14ac:dyDescent="0.25">
      <c r="C7" s="6" t="s">
        <v>5</v>
      </c>
      <c r="D7" s="4">
        <v>76.524866538005796</v>
      </c>
    </row>
    <row r="8" spans="3:14" ht="18" x14ac:dyDescent="0.25">
      <c r="C8" s="7" t="s">
        <v>6</v>
      </c>
      <c r="D8" s="4">
        <v>73.952217516992292</v>
      </c>
    </row>
    <row r="9" spans="3:14" ht="18" x14ac:dyDescent="0.25">
      <c r="C9" s="7" t="s">
        <v>7</v>
      </c>
      <c r="D9" s="4">
        <v>65.228989912330036</v>
      </c>
    </row>
    <row r="10" spans="3:14" ht="18" x14ac:dyDescent="0.25">
      <c r="C10" s="8" t="s">
        <v>8</v>
      </c>
      <c r="D10" s="4">
        <v>60.868438046545606</v>
      </c>
    </row>
    <row r="14" spans="3:14" ht="15" thickBot="1" x14ac:dyDescent="0.25"/>
    <row r="15" spans="3:14" ht="21" thickBot="1" x14ac:dyDescent="0.25">
      <c r="E15" s="75" t="s">
        <v>9</v>
      </c>
      <c r="F15" s="76"/>
      <c r="G15" s="76"/>
      <c r="H15" s="76"/>
      <c r="I15" s="76"/>
      <c r="J15" s="76"/>
      <c r="K15" s="76"/>
      <c r="L15" s="76"/>
      <c r="M15" s="76"/>
      <c r="N15" s="77"/>
    </row>
    <row r="16" spans="3:14" ht="18" x14ac:dyDescent="0.2">
      <c r="E16" s="66" t="s">
        <v>1</v>
      </c>
      <c r="F16" s="67"/>
      <c r="G16" s="70" t="s">
        <v>10</v>
      </c>
      <c r="H16" s="71"/>
      <c r="I16" s="72"/>
      <c r="J16" s="70" t="s">
        <v>11</v>
      </c>
      <c r="K16" s="71"/>
      <c r="L16" s="72"/>
      <c r="M16" s="73" t="s">
        <v>12</v>
      </c>
      <c r="N16" s="73" t="s">
        <v>13</v>
      </c>
    </row>
    <row r="17" spans="5:14" ht="36.75" thickBot="1" x14ac:dyDescent="0.25">
      <c r="E17" s="68"/>
      <c r="F17" s="69"/>
      <c r="G17" s="9" t="s">
        <v>14</v>
      </c>
      <c r="H17" s="10" t="s">
        <v>15</v>
      </c>
      <c r="I17" s="11" t="s">
        <v>16</v>
      </c>
      <c r="J17" s="9" t="s">
        <v>14</v>
      </c>
      <c r="K17" s="12" t="s">
        <v>17</v>
      </c>
      <c r="L17" s="11" t="s">
        <v>18</v>
      </c>
      <c r="M17" s="74"/>
      <c r="N17" s="74"/>
    </row>
    <row r="18" spans="5:14" ht="23.25" x14ac:dyDescent="0.2">
      <c r="E18" s="13" t="s">
        <v>2</v>
      </c>
      <c r="F18" s="14">
        <v>82.468212399868094</v>
      </c>
      <c r="G18" s="15">
        <v>93.848167539267024</v>
      </c>
      <c r="H18" s="16">
        <v>96.160558464223385</v>
      </c>
      <c r="I18" s="17">
        <v>91.535776614310649</v>
      </c>
      <c r="J18" s="18">
        <v>76.399766459935066</v>
      </c>
      <c r="K18" s="19">
        <v>79.089970944061832</v>
      </c>
      <c r="L18" s="20">
        <v>73.709561975808299</v>
      </c>
      <c r="M18" s="21">
        <v>62.711743897570436</v>
      </c>
      <c r="N18" s="18">
        <v>94.666666666666671</v>
      </c>
    </row>
    <row r="19" spans="5:14" ht="31.5" x14ac:dyDescent="0.2">
      <c r="E19" s="22" t="s">
        <v>3</v>
      </c>
      <c r="F19" s="23">
        <v>81.326545117319796</v>
      </c>
      <c r="G19" s="24">
        <v>86.640726329442288</v>
      </c>
      <c r="H19" s="25">
        <v>88.845654993514913</v>
      </c>
      <c r="I19" s="26">
        <v>84.435797665369648</v>
      </c>
      <c r="J19" s="27">
        <v>78.837298367112993</v>
      </c>
      <c r="K19" s="28">
        <v>78.518156174653413</v>
      </c>
      <c r="L19" s="29">
        <v>79.156440559572587</v>
      </c>
      <c r="M19" s="30">
        <v>74.428658710378244</v>
      </c>
      <c r="N19" s="27">
        <v>81.333333333333329</v>
      </c>
    </row>
    <row r="20" spans="5:14" ht="23.25" x14ac:dyDescent="0.2">
      <c r="E20" s="22" t="s">
        <v>4</v>
      </c>
      <c r="F20" s="23">
        <v>78.835066294026888</v>
      </c>
      <c r="G20" s="24">
        <v>89.296262637737129</v>
      </c>
      <c r="H20" s="25">
        <v>93.195501533568105</v>
      </c>
      <c r="I20" s="26">
        <v>85.397023741906168</v>
      </c>
      <c r="J20" s="27">
        <v>70.034641761852185</v>
      </c>
      <c r="K20" s="28">
        <v>69.088657978650502</v>
      </c>
      <c r="L20" s="29">
        <v>70.980625545053854</v>
      </c>
      <c r="M20" s="30">
        <v>80.530843551881901</v>
      </c>
      <c r="N20" s="27">
        <v>60</v>
      </c>
    </row>
    <row r="21" spans="5:14" ht="23.25" x14ac:dyDescent="0.2">
      <c r="E21" s="22" t="s">
        <v>5</v>
      </c>
      <c r="F21" s="23">
        <v>76.524866538005796</v>
      </c>
      <c r="G21" s="24">
        <v>91.534252341365885</v>
      </c>
      <c r="H21" s="25">
        <v>94.391244870041035</v>
      </c>
      <c r="I21" s="26">
        <v>88.677259812690735</v>
      </c>
      <c r="J21" s="27">
        <v>65.293567669262146</v>
      </c>
      <c r="K21" s="28">
        <v>61.392825138603037</v>
      </c>
      <c r="L21" s="29">
        <v>69.194310199921262</v>
      </c>
      <c r="M21" s="30">
        <v>88.948809836737283</v>
      </c>
      <c r="N21" s="27">
        <v>25.333333333333336</v>
      </c>
    </row>
    <row r="22" spans="5:14" ht="23.25" x14ac:dyDescent="0.2">
      <c r="E22" s="22" t="s">
        <v>6</v>
      </c>
      <c r="F22" s="23">
        <v>73.952217516992292</v>
      </c>
      <c r="G22" s="24">
        <v>77.36879432624113</v>
      </c>
      <c r="H22" s="25">
        <v>77.737588652482273</v>
      </c>
      <c r="I22" s="26">
        <v>77</v>
      </c>
      <c r="J22" s="27">
        <v>64.183905328665418</v>
      </c>
      <c r="K22" s="28">
        <v>60.957804913661661</v>
      </c>
      <c r="L22" s="29">
        <v>67.410005743669188</v>
      </c>
      <c r="M22" s="30">
        <v>75.080974272814444</v>
      </c>
      <c r="N22" s="27">
        <v>87.333333333333329</v>
      </c>
    </row>
    <row r="23" spans="5:14" ht="23.25" x14ac:dyDescent="0.2">
      <c r="E23" s="22" t="s">
        <v>7</v>
      </c>
      <c r="F23" s="23">
        <v>65.228989912330036</v>
      </c>
      <c r="G23" s="24">
        <v>65.892857142857139</v>
      </c>
      <c r="H23" s="25">
        <v>89.285714285714292</v>
      </c>
      <c r="I23" s="26">
        <v>42.5</v>
      </c>
      <c r="J23" s="27">
        <v>68.395624882874287</v>
      </c>
      <c r="K23" s="28">
        <v>60.953512793826704</v>
      </c>
      <c r="L23" s="29">
        <v>75.837736971921871</v>
      </c>
      <c r="M23" s="30">
        <v>62.711743897570436</v>
      </c>
      <c r="N23" s="27">
        <v>58.108108108108105</v>
      </c>
    </row>
    <row r="24" spans="5:14" ht="24" thickBot="1" x14ac:dyDescent="0.25">
      <c r="E24" s="22" t="s">
        <v>8</v>
      </c>
      <c r="F24" s="31">
        <v>60.868438046545606</v>
      </c>
      <c r="G24" s="32">
        <v>64.879303521962797</v>
      </c>
      <c r="H24" s="33">
        <v>95.370003957261574</v>
      </c>
      <c r="I24" s="34">
        <v>34.388603086664027</v>
      </c>
      <c r="J24" s="35">
        <v>67.778505105719304</v>
      </c>
      <c r="K24" s="36">
        <v>66.326874000953467</v>
      </c>
      <c r="L24" s="37">
        <v>69.230136210485142</v>
      </c>
      <c r="M24" s="38">
        <v>62.711743897570436</v>
      </c>
      <c r="N24" s="35">
        <v>20.408163265306122</v>
      </c>
    </row>
    <row r="25" spans="5:14" ht="15" thickBot="1" x14ac:dyDescent="0.25"/>
    <row r="26" spans="5:14" ht="18.75" thickBot="1" x14ac:dyDescent="0.25">
      <c r="E26" s="39" t="s">
        <v>19</v>
      </c>
      <c r="F26" s="40">
        <v>74.172047975012646</v>
      </c>
      <c r="G26" s="41">
        <v>81.351480548410493</v>
      </c>
      <c r="H26" s="42">
        <v>90.712323822400791</v>
      </c>
      <c r="I26" s="43">
        <v>71.990637274420166</v>
      </c>
      <c r="J26" s="41">
        <v>70.131901367917351</v>
      </c>
      <c r="K26" s="42">
        <v>68.046828849201518</v>
      </c>
      <c r="L26" s="43">
        <v>72.21697388663317</v>
      </c>
      <c r="M26" s="44">
        <v>72.446359723503321</v>
      </c>
      <c r="N26" s="44">
        <v>61.026134005725844</v>
      </c>
    </row>
    <row r="30" spans="5:14" ht="15" thickBot="1" x14ac:dyDescent="0.25"/>
    <row r="31" spans="5:14" ht="21" thickBot="1" x14ac:dyDescent="0.25">
      <c r="E31" s="78" t="s">
        <v>9</v>
      </c>
      <c r="F31" s="79"/>
      <c r="G31" s="79"/>
      <c r="H31" s="79"/>
      <c r="I31" s="79"/>
      <c r="J31" s="79"/>
      <c r="K31" s="80"/>
    </row>
    <row r="32" spans="5:14" ht="18" x14ac:dyDescent="0.2">
      <c r="E32" s="66" t="s">
        <v>1</v>
      </c>
      <c r="F32" s="67"/>
      <c r="G32" s="70" t="s">
        <v>10</v>
      </c>
      <c r="H32" s="71"/>
      <c r="I32" s="72"/>
      <c r="J32" s="62"/>
      <c r="K32" s="73" t="s">
        <v>12</v>
      </c>
    </row>
    <row r="33" spans="5:11" ht="36.75" thickBot="1" x14ac:dyDescent="0.25">
      <c r="E33" s="68"/>
      <c r="F33" s="69"/>
      <c r="G33" s="9" t="s">
        <v>14</v>
      </c>
      <c r="H33" s="10" t="s">
        <v>15</v>
      </c>
      <c r="I33" s="11" t="s">
        <v>16</v>
      </c>
      <c r="J33" s="12" t="s">
        <v>17</v>
      </c>
      <c r="K33" s="74"/>
    </row>
    <row r="34" spans="5:11" ht="23.25" x14ac:dyDescent="0.2">
      <c r="E34" s="13" t="s">
        <v>6</v>
      </c>
      <c r="F34" s="46">
        <f>VLOOKUP(E34,'[1]מדדי שירות'!$D$7:$Q$21,8,FALSE)-VLOOKUP(E34,'[1]2014'!$AC$33:$AK$39,'[1]שינוי משנה שעברה'!$C$131,FALSE)</f>
        <v>7.30427809612884</v>
      </c>
      <c r="G34" s="47">
        <f>VLOOKUP(E34,[1]תביעות!$T$27:$W$33,4,FALSE)-VLOOKUP(E34,'[1]2014'!$AC$33:$AK$39,'[1]שינוי משנה שעברה'!$D$131,FALSE)</f>
        <v>2.6911521434181935</v>
      </c>
      <c r="H34" s="48">
        <f>VLOOKUP(E34,[1]תביעות!$T$27:$W$33,2,FALSE)-VLOOKUP(E34,'[1]2014'!$AC$33:$AK$39,'[1]שינוי משנה שעברה'!$E$131,FALSE)</f>
        <v>-4.0779766249757046</v>
      </c>
      <c r="I34" s="49">
        <f>VLOOKUP(E34,[1]תביעות!$T$27:$W$33,3,FALSE)-VLOOKUP(E34,'[1]2014'!$AC$33:$AK$39,'[1]שינוי משנה שעברה'!$F$131,FALSE)</f>
        <v>9.4602809118121058</v>
      </c>
      <c r="J34" s="50">
        <f>VLOOKUP(E34,[1]לקוחות!$L$31:$M$38,2,FALSE)-VLOOKUP(E34,'[1]2014'!$AC$33:$AK$39,'[1]שינוי משנה שעברה'!$G$131,FALSE)</f>
        <v>5.9096506173870722</v>
      </c>
      <c r="K34" s="50">
        <f>VLOOKUP(E34,'[1]מדדי שירות - ענפי'!$Z$30:$AD$36,4,FALSE)-VLOOKUP(E34,'[1]2014'!$AC$33:$AK$39,'[1]שינוי משנה שעברה'!$H$131,FALSE)</f>
        <v>4.8629524893216143</v>
      </c>
    </row>
    <row r="35" spans="5:11" ht="23.25" x14ac:dyDescent="0.2">
      <c r="E35" s="22" t="s">
        <v>2</v>
      </c>
      <c r="F35" s="51">
        <f>VLOOKUP(E35,'[1]מדדי שירות'!$D$7:$Q$21,8,FALSE)-VLOOKUP(E35,'[1]2014'!$AC$33:$AK$39,'[1]שינוי משנה שעברה'!$C$131,FALSE)</f>
        <v>4.9741495015030779</v>
      </c>
      <c r="G35" s="52">
        <f>VLOOKUP(E35,[1]תביעות!$T$27:$W$33,4,FALSE)-VLOOKUP(E35,'[1]2014'!$AC$33:$AK$39,'[1]שינוי משנה שעברה'!$D$131,FALSE)</f>
        <v>6.0621896794884265</v>
      </c>
      <c r="H35" s="53">
        <f>VLOOKUP(E35,[1]תביעות!$T$27:$W$33,2,FALSE)-VLOOKUP(E35,'[1]2014'!$AC$33:$AK$39,'[1]שינוי משנה שעברה'!$E$131,FALSE)</f>
        <v>4.7214440730794678</v>
      </c>
      <c r="I35" s="54">
        <f>VLOOKUP(E35,[1]תביעות!$T$27:$W$33,3,FALSE)-VLOOKUP(E35,'[1]2014'!$AC$33:$AK$39,'[1]שינוי משנה שעברה'!$F$131,FALSE)</f>
        <v>7.4029352858973567</v>
      </c>
      <c r="J35" s="55">
        <f>VLOOKUP(E35,[1]לקוחות!$L$31:$M$38,2,FALSE)-VLOOKUP(E35,'[1]2014'!$AC$33:$AK$39,'[1]שינוי משנה שעברה'!$G$131,FALSE)</f>
        <v>0.47960156266441345</v>
      </c>
      <c r="K35" s="55">
        <f>VLOOKUP(E35,'[1]מדדי שירות - ענפי'!$Z$30:$AD$36,4,FALSE)-VLOOKUP(E35,'[1]2014'!$AC$33:$AK$39,'[1]שינוי משנה שעברה'!$H$131,FALSE)</f>
        <v>-3.3740975563485804</v>
      </c>
    </row>
    <row r="36" spans="5:11" ht="23.25" x14ac:dyDescent="0.2">
      <c r="E36" s="22" t="s">
        <v>4</v>
      </c>
      <c r="F36" s="51">
        <f>VLOOKUP(E36,'[1]מדדי שירות'!$D$7:$Q$21,8,FALSE)-VLOOKUP(E36,'[1]2014'!$AC$33:$AK$39,'[1]שינוי משנה שעברה'!$C$131,FALSE)</f>
        <v>3.2497686001757131</v>
      </c>
      <c r="G36" s="52">
        <f>VLOOKUP(E36,[1]תביעות!$T$27:$W$33,4,FALSE)-VLOOKUP(E36,'[1]2014'!$AC$33:$AK$39,'[1]שינוי משנה שעברה'!$D$131,FALSE)</f>
        <v>1.1013191478305515</v>
      </c>
      <c r="H36" s="53">
        <f>VLOOKUP(E36,[1]תביעות!$T$27:$W$33,2,FALSE)-VLOOKUP(E36,'[1]2014'!$AC$33:$AK$39,'[1]שינוי משנה שעברה'!$E$131,FALSE)</f>
        <v>0.49281648751073703</v>
      </c>
      <c r="I36" s="54">
        <f>VLOOKUP(E36,[1]תביעות!$T$27:$W$33,3,FALSE)-VLOOKUP(E36,'[1]2014'!$AC$33:$AK$39,'[1]שינוי משנה שעברה'!$F$131,FALSE)</f>
        <v>1.709821808150366</v>
      </c>
      <c r="J36" s="55">
        <f>VLOOKUP(E36,[1]לקוחות!$L$31:$M$38,2,FALSE)-VLOOKUP(E36,'[1]2014'!$AC$33:$AK$39,'[1]שינוי משנה שעברה'!$G$131,FALSE)</f>
        <v>4.7286581411713087</v>
      </c>
      <c r="K36" s="55">
        <f>VLOOKUP(E36,'[1]מדדי שירות - ענפי'!$Z$30:$AD$36,4,FALSE)-VLOOKUP(E36,'[1]2014'!$AC$33:$AK$39,'[1]שינוי משנה שעברה'!$H$131,FALSE)</f>
        <v>6.3298937977141634</v>
      </c>
    </row>
    <row r="37" spans="5:11" ht="31.5" x14ac:dyDescent="0.2">
      <c r="E37" s="22" t="s">
        <v>3</v>
      </c>
      <c r="F37" s="51">
        <f>VLOOKUP(E37,'[1]מדדי שירות'!$D$7:$Q$21,8,FALSE)-VLOOKUP(E37,'[1]2014'!$AC$33:$AK$39,'[1]שינוי משנה שעברה'!$C$131,FALSE)</f>
        <v>3.1729785141623807</v>
      </c>
      <c r="G37" s="52">
        <f>VLOOKUP(E37,[1]תביעות!$T$27:$W$33,4,FALSE)-VLOOKUP(E37,'[1]2014'!$AC$33:$AK$39,'[1]שינוי משנה שעברה'!$D$131,FALSE)</f>
        <v>7.408955496108959</v>
      </c>
      <c r="H37" s="53">
        <f>VLOOKUP(E37,[1]תביעות!$T$27:$W$33,2,FALSE)-VLOOKUP(E37,'[1]2014'!$AC$33:$AK$39,'[1]שינוי משנה שעברה'!$E$131,FALSE)</f>
        <v>-2.8210116731517445</v>
      </c>
      <c r="I37" s="54">
        <f>VLOOKUP(E37,[1]תביעות!$T$27:$W$33,3,FALSE)-VLOOKUP(E37,'[1]2014'!$AC$33:$AK$39,'[1]שינוי משנה שעברה'!$F$131,FALSE)</f>
        <v>17.638922665369648</v>
      </c>
      <c r="J37" s="55">
        <f>VLOOKUP(E37,[1]לקוחות!$L$31:$M$38,2,FALSE)-VLOOKUP(E37,'[1]2014'!$AC$33:$AK$39,'[1]שינוי משנה שעברה'!$G$131,FALSE)</f>
        <v>1.7235472747813532</v>
      </c>
      <c r="K37" s="55">
        <f>VLOOKUP(E37,'[1]מדדי שירות - ענפי'!$Z$30:$AD$36,4,FALSE)-VLOOKUP(E37,'[1]2014'!$AC$33:$AK$39,'[1]שינוי משנה שעברה'!$H$131,FALSE)</f>
        <v>-4.005661365888642</v>
      </c>
    </row>
    <row r="38" spans="5:11" ht="23.25" x14ac:dyDescent="0.2">
      <c r="E38" s="22" t="s">
        <v>7</v>
      </c>
      <c r="F38" s="51">
        <f>VLOOKUP(E38,'[1]מדדי שירות'!$D$7:$Q$21,8,FALSE)-VLOOKUP(E38,'[1]2014'!$AC$33:$AK$39,'[1]שינוי משנה שעברה'!$C$131,FALSE)</f>
        <v>2.0405200898096112</v>
      </c>
      <c r="G38" s="52">
        <f>VLOOKUP(E38,[1]תביעות!$T$27:$W$33,4,FALSE)-VLOOKUP(E38,'[1]2014'!$AC$33:$AK$39,'[1]שינוי משנה שעברה'!$D$131,FALSE)</f>
        <v>-7.0579625292740076</v>
      </c>
      <c r="H38" s="53">
        <f>VLOOKUP(E38,[1]תביעות!$T$27:$W$33,2,FALSE)-VLOOKUP(E38,'[1]2014'!$AC$33:$AK$39,'[1]שינוי משנה שעברה'!$E$131,FALSE)</f>
        <v>4.5862607338017227</v>
      </c>
      <c r="I38" s="54">
        <f>VLOOKUP(E38,[1]תביעות!$T$27:$W$33,3,FALSE)-VLOOKUP(E38,'[1]2014'!$AC$33:$AK$39,'[1]שינוי משנה שעברה'!$F$131,FALSE)</f>
        <v>-18.702185792349731</v>
      </c>
      <c r="J38" s="55">
        <f>VLOOKUP(E38,[1]לקוחות!$L$31:$M$38,2,FALSE)-VLOOKUP(E38,'[1]2014'!$AC$33:$AK$39,'[1]שינוי משנה שעברה'!$G$131,FALSE)</f>
        <v>5.3570158869068365</v>
      </c>
      <c r="K38" s="55">
        <f>VLOOKUP(E38,'[1]מדדי שירות - ענפי'!$Z$30:$AD$36,4,FALSE)-VLOOKUP(E38,'[1]2014'!$AC$33:$AK$39,'[1]שינוי משנה שעברה'!$H$131,FALSE)</f>
        <v>1.6936510090601899</v>
      </c>
    </row>
    <row r="39" spans="5:11" ht="23.25" x14ac:dyDescent="0.2">
      <c r="E39" s="22" t="s">
        <v>5</v>
      </c>
      <c r="F39" s="51">
        <f>VLOOKUP(E39,'[1]מדדי שירות'!$D$7:$Q$21,8,FALSE)-VLOOKUP(E39,'[1]2014'!$AC$33:$AK$39,'[1]שינוי משנה שעברה'!$C$131,FALSE)</f>
        <v>-1.5542645188072441</v>
      </c>
      <c r="G39" s="52">
        <f>VLOOKUP(E39,[1]תביעות!$T$27:$W$33,4,FALSE)-VLOOKUP(E39,'[1]2014'!$AC$33:$AK$39,'[1]שינוי משנה שעברה'!$D$131,FALSE)</f>
        <v>0.22898123570782047</v>
      </c>
      <c r="H39" s="53">
        <f>VLOOKUP(E39,[1]תביעות!$T$27:$W$33,2,FALSE)-VLOOKUP(E39,'[1]2014'!$AC$33:$AK$39,'[1]שינוי משנה שעברה'!$E$131,FALSE)</f>
        <v>6.4388122335444109</v>
      </c>
      <c r="I39" s="54">
        <f>VLOOKUP(E39,[1]תביעות!$T$27:$W$33,3,FALSE)-VLOOKUP(E39,'[1]2014'!$AC$33:$AK$39,'[1]שינוי משנה שעברה'!$F$131,FALSE)</f>
        <v>-5.9808497621287557</v>
      </c>
      <c r="J39" s="55">
        <f>VLOOKUP(E39,[1]לקוחות!$L$31:$M$38,2,FALSE)-VLOOKUP(E39,'[1]2014'!$AC$33:$AK$39,'[1]שינוי משנה שעברה'!$G$131,FALSE)</f>
        <v>2.4611051564286939</v>
      </c>
      <c r="K39" s="55">
        <f>VLOOKUP(E39,'[1]מדדי שירות - ענפי'!$Z$30:$AD$36,4,FALSE)-VLOOKUP(E39,'[1]2014'!$AC$33:$AK$39,'[1]שינוי משנה שעברה'!$H$131,FALSE)</f>
        <v>4.9484077541305709</v>
      </c>
    </row>
    <row r="40" spans="5:11" ht="24" thickBot="1" x14ac:dyDescent="0.25">
      <c r="E40" s="56" t="s">
        <v>8</v>
      </c>
      <c r="F40" s="57">
        <f>VLOOKUP(E40,'[1]מדדי שירות'!$D$7:$Q$21,8,FALSE)-VLOOKUP(E40,'[1]2014'!$AC$33:$AK$39,'[1]שינוי משנה שעברה'!$C$131,FALSE)</f>
        <v>-14.422696267608657</v>
      </c>
      <c r="G40" s="58">
        <f>VLOOKUP(E40,[1]תביעות!$T$27:$W$33,4,FALSE)-VLOOKUP(E40,'[1]2014'!$AC$33:$AK$39,'[1]שינוי משנה שעברה'!$D$131,FALSE)</f>
        <v>-20.436104957871748</v>
      </c>
      <c r="H40" s="59">
        <f>VLOOKUP(E40,[1]תביעות!$T$27:$W$33,2,FALSE)-VLOOKUP(E40,'[1]2014'!$AC$33:$AK$39,'[1]שינוי משנה שעברה'!$E$131,FALSE)</f>
        <v>-0.2866661564923163</v>
      </c>
      <c r="I40" s="60">
        <f>VLOOKUP(E40,[1]תביעות!$T$27:$W$33,3,FALSE)-VLOOKUP(E40,'[1]2014'!$AC$33:$AK$39,'[1]שינוי משנה שעברה'!$F$131,FALSE)</f>
        <v>-40.585543759251173</v>
      </c>
      <c r="J40" s="61">
        <f>VLOOKUP(E40,[1]לקוחות!$L$31:$M$38,2,FALSE)-VLOOKUP(E40,'[1]2014'!$AC$33:$AK$39,'[1]שינוי משנה שעברה'!$G$131,FALSE)</f>
        <v>3.9873865885690236</v>
      </c>
      <c r="K40" s="61">
        <f>VLOOKUP(E40,'[1]מדדי שירות - ענפי'!$Z$30:$AD$36,4,FALSE)-VLOOKUP(E40,'[1]2014'!$AC$33:$AK$39,'[1]שינוי משנה שעברה'!$H$131,FALSE)</f>
        <v>-15.506763152673379</v>
      </c>
    </row>
    <row r="41" spans="5:11" ht="15" thickBot="1" x14ac:dyDescent="0.25"/>
    <row r="42" spans="5:11" ht="18.75" thickBot="1" x14ac:dyDescent="0.25">
      <c r="E42" s="39" t="s">
        <v>19</v>
      </c>
      <c r="F42" s="40">
        <f t="shared" ref="F42:K42" si="0">AVERAGE(F34:F40)</f>
        <v>0.68067628790910306</v>
      </c>
      <c r="G42" s="41">
        <f t="shared" si="0"/>
        <v>-1.4287813977988293</v>
      </c>
      <c r="H42" s="42">
        <f t="shared" si="0"/>
        <v>1.2933827247595104</v>
      </c>
      <c r="I42" s="43">
        <f t="shared" si="0"/>
        <v>-4.150945520357169</v>
      </c>
      <c r="J42" s="42">
        <f t="shared" si="0"/>
        <v>3.5209950325583859</v>
      </c>
      <c r="K42" s="44">
        <f t="shared" si="0"/>
        <v>-0.7216595749548661</v>
      </c>
    </row>
  </sheetData>
  <mergeCells count="10">
    <mergeCell ref="M16:M17"/>
    <mergeCell ref="N16:N17"/>
    <mergeCell ref="E31:K31"/>
    <mergeCell ref="E32:F33"/>
    <mergeCell ref="G32:I32"/>
    <mergeCell ref="K32:K33"/>
    <mergeCell ref="E15:N15"/>
    <mergeCell ref="E16:F17"/>
    <mergeCell ref="G16:I16"/>
    <mergeCell ref="J16:L16"/>
  </mergeCells>
  <conditionalFormatting sqref="D4:D10">
    <cfRule type="dataBar" priority="40">
      <dataBar>
        <cfvo type="num" val="55"/>
        <cfvo type="num" val="80"/>
        <color rgb="FF638EC6"/>
      </dataBar>
      <extLst>
        <ext xmlns:x14="http://schemas.microsoft.com/office/spreadsheetml/2009/9/main" uri="{B025F937-C7B1-47D3-B67F-A62EFF666E3E}">
          <x14:id>{BA28D908-D182-4158-9936-064D44BC15D8}</x14:id>
        </ext>
      </extLst>
    </cfRule>
    <cfRule type="dataBar" priority="41">
      <dataBar>
        <cfvo type="num" val="60"/>
        <cfvo type="num" val="85"/>
        <color rgb="FF638EC6"/>
      </dataBar>
      <extLst>
        <ext xmlns:x14="http://schemas.microsoft.com/office/spreadsheetml/2009/9/main" uri="{B025F937-C7B1-47D3-B67F-A62EFF666E3E}">
          <x14:id>{257C882E-6781-46D5-BD6F-EA69404F9384}</x14:id>
        </ext>
      </extLst>
    </cfRule>
    <cfRule type="dataBar" priority="42">
      <dataBar>
        <cfvo type="num" val="60"/>
        <cfvo type="num" val="100"/>
        <color rgb="FF638EC6"/>
      </dataBar>
      <extLst>
        <ext xmlns:x14="http://schemas.microsoft.com/office/spreadsheetml/2009/9/main" uri="{B025F937-C7B1-47D3-B67F-A62EFF666E3E}">
          <x14:id>{E60A9046-DC11-40CD-9525-4F21BF434EAE}</x14:id>
        </ext>
      </extLst>
    </cfRule>
    <cfRule type="dataBar" priority="4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{921928E7-1AE1-4D25-B489-CFE50D968517}</x14:id>
        </ext>
      </extLst>
    </cfRule>
    <cfRule type="dataBar" priority="44">
      <dataBar>
        <cfvo type="percentile" val="0"/>
        <cfvo type="max"/>
        <color rgb="FF638EC6"/>
      </dataBar>
      <extLst>
        <ext xmlns:x14="http://schemas.microsoft.com/office/spreadsheetml/2009/9/main" uri="{B025F937-C7B1-47D3-B67F-A62EFF666E3E}">
          <x14:id>{8B4EB1EE-820E-4E62-8041-9E1978DA7726}</x14:id>
        </ext>
      </extLst>
    </cfRule>
    <cfRule type="dataBar" priority="45">
      <dataBar>
        <cfvo type="percentile" val="10"/>
        <cfvo type="max"/>
        <color rgb="FF638EC6"/>
      </dataBar>
      <extLst>
        <ext xmlns:x14="http://schemas.microsoft.com/office/spreadsheetml/2009/9/main" uri="{B025F937-C7B1-47D3-B67F-A62EFF666E3E}">
          <x14:id>{A47DE2DF-1CE8-449C-8B44-F175DBE85271}</x14:id>
        </ext>
      </extLst>
    </cfRule>
    <cfRule type="dataBar" priority="46">
      <dataBar>
        <cfvo type="percentile" val="25"/>
        <cfvo type="max"/>
        <color rgb="FF638EC6"/>
      </dataBar>
      <extLst>
        <ext xmlns:x14="http://schemas.microsoft.com/office/spreadsheetml/2009/9/main" uri="{B025F937-C7B1-47D3-B67F-A62EFF666E3E}">
          <x14:id>{5D85D502-3C32-4C19-B2C8-7BB99F19F7E6}</x14:id>
        </ext>
      </extLst>
    </cfRule>
    <cfRule type="dataBar" priority="47">
      <dataBar>
        <cfvo type="num" val="50"/>
        <cfvo type="max"/>
        <color rgb="FF638EC6"/>
      </dataBar>
      <extLst>
        <ext xmlns:x14="http://schemas.microsoft.com/office/spreadsheetml/2009/9/main" uri="{B025F937-C7B1-47D3-B67F-A62EFF666E3E}">
          <x14:id>{2D05F892-6DEB-4205-814A-F1263AE66374}</x14:id>
        </ext>
      </extLst>
    </cfRule>
    <cfRule type="dataBar" priority="48">
      <dataBar>
        <cfvo type="percentile" val="50"/>
        <cfvo type="max"/>
        <color rgb="FF638EC6"/>
      </dataBar>
      <extLst>
        <ext xmlns:x14="http://schemas.microsoft.com/office/spreadsheetml/2009/9/main" uri="{B025F937-C7B1-47D3-B67F-A62EFF666E3E}">
          <x14:id>{E61D5080-8804-412C-B556-6A7E692567D4}</x14:id>
        </ext>
      </extLst>
    </cfRule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{495C6712-D74B-40BE-BE18-D9E129280641}</x14:id>
        </ext>
      </extLst>
    </cfRule>
  </conditionalFormatting>
  <conditionalFormatting sqref="F18:F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4">
    <cfRule type="iconSet" priority="19">
      <iconSet iconSet="3Symbols">
        <cfvo type="percent" val="0"/>
        <cfvo type="percentile" val="33"/>
        <cfvo type="percentile" val="67"/>
      </iconSet>
    </cfRule>
    <cfRule type="iconSet" priority="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8:H24">
    <cfRule type="iconSet" priority="18">
      <iconSet iconSet="3Flags">
        <cfvo type="percent" val="0"/>
        <cfvo type="percentile" val="33"/>
        <cfvo type="percentile" val="67"/>
      </iconSet>
    </cfRule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8:I24">
    <cfRule type="iconSet" priority="17">
      <iconSet iconSet="3Flags">
        <cfvo type="percent" val="0"/>
        <cfvo type="percentile" val="33"/>
        <cfvo type="percentile" val="67"/>
      </iconSet>
    </cfRule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8:G24">
    <cfRule type="iconSet" priority="24">
      <iconSet iconSet="3Flags">
        <cfvo type="percent" val="0"/>
        <cfvo type="percent" val="33"/>
        <cfvo type="percent" val="67"/>
      </iconSet>
    </cfRule>
    <cfRule type="iconSet" priority="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8:K24">
    <cfRule type="iconSet" priority="26">
      <iconSet iconSet="3Flags">
        <cfvo type="percent" val="0"/>
        <cfvo type="percentile" val="33"/>
        <cfvo type="percentile" val="67"/>
      </iconSet>
    </cfRule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18:M24">
    <cfRule type="iconSet" priority="28">
      <iconSet iconSet="3Flags">
        <cfvo type="percent" val="0"/>
        <cfvo type="percentile" val="33"/>
        <cfvo type="percentile" val="67"/>
      </iconSet>
    </cfRule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8:J24">
    <cfRule type="iconSet" priority="30">
      <iconSet iconSet="3Symbols">
        <cfvo type="percent" val="0"/>
        <cfvo type="percentile" val="33"/>
        <cfvo type="percentile" val="67"/>
      </iconSet>
    </cfRule>
    <cfRule type="iconSet" priority="3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8:J24">
    <cfRule type="iconSet" priority="32">
      <iconSet iconSet="3Flags">
        <cfvo type="percent" val="0"/>
        <cfvo type="percent" val="33"/>
        <cfvo type="percent" val="67"/>
      </iconSet>
    </cfRule>
    <cfRule type="iconSet" priority="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N18:N24">
    <cfRule type="iconSet" priority="34">
      <iconSet iconSet="3Symbols">
        <cfvo type="percent" val="0"/>
        <cfvo type="percentile" val="33"/>
        <cfvo type="percentile" val="67"/>
      </iconSet>
    </cfRule>
    <cfRule type="iconSet" priority="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N18:N24">
    <cfRule type="iconSet" priority="36">
      <iconSet iconSet="3Flags">
        <cfvo type="percent" val="0"/>
        <cfvo type="percent" val="33"/>
        <cfvo type="percent" val="67"/>
      </iconSet>
    </cfRule>
    <cfRule type="iconSet" priority="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8:J24 N18:N24 G18:G24">
    <cfRule type="iconSet" priority="38">
      <iconSet iconSet="3Symbols">
        <cfvo type="percent" val="0"/>
        <cfvo type="percentile" val="33"/>
        <cfvo type="percentile" val="67"/>
      </iconSet>
    </cfRule>
  </conditionalFormatting>
  <conditionalFormatting sqref="L18:L24">
    <cfRule type="iconSet" priority="39">
      <iconSet iconSet="3Flags">
        <cfvo type="percent" val="0"/>
        <cfvo type="percent" val="33"/>
        <cfvo type="percent" val="67"/>
      </iconSet>
    </cfRule>
  </conditionalFormatting>
  <conditionalFormatting sqref="M18:M24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F34:F4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4:G40">
    <cfRule type="iconSet" priority="4">
      <iconSet iconSet="3Symbols">
        <cfvo type="percent" val="0"/>
        <cfvo type="percentile" val="33"/>
        <cfvo type="percentile" val="67"/>
      </iconSet>
    </cfRule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4:H40">
    <cfRule type="iconSet" priority="3">
      <iconSet iconSet="3Flags">
        <cfvo type="percent" val="0"/>
        <cfvo type="percentile" val="33"/>
        <cfvo type="percentile" val="67"/>
      </iconSet>
    </cfRule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34:I40">
    <cfRule type="iconSet" priority="2">
      <iconSet iconSet="3Flags">
        <cfvo type="percent" val="0"/>
        <cfvo type="percentile" val="33"/>
        <cfvo type="percentile" val="67"/>
      </iconSet>
    </cfRule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4:G40">
    <cfRule type="iconSet" priority="9">
      <iconSet iconSet="3Flags">
        <cfvo type="percent" val="0"/>
        <cfvo type="percent" val="33"/>
        <cfvo type="percent" val="67"/>
      </iconSet>
    </cfRule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34:J40">
    <cfRule type="iconSet" priority="11">
      <iconSet iconSet="3Flags">
        <cfvo type="percent" val="0"/>
        <cfvo type="percentile" val="33"/>
        <cfvo type="percentile" val="67"/>
      </iconSet>
    </cfRule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34:K40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K34:K40">
    <cfRule type="iconSet" priority="13">
      <iconSet iconSet="3Flags">
        <cfvo type="percent" val="0"/>
        <cfvo type="percentile" val="33"/>
        <cfvo type="percentile" val="67"/>
      </iconSet>
    </cfRule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4:G40">
    <cfRule type="iconSet" priority="15">
      <iconSet iconSet="3Symbols">
        <cfvo type="percent" val="0"/>
        <cfvo type="percentile" val="33"/>
        <cfvo type="percentile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28D908-D182-4158-9936-064D44BC15D8}">
            <x14:dataBar minLength="0" maxLength="100" border="1" negativeBarBorderColorSameAsPositive="0">
              <x14:cfvo type="num">
                <xm:f>55</xm:f>
              </x14:cfvo>
              <x14:cfvo type="num">
                <xm:f>80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257C882E-6781-46D5-BD6F-EA69404F9384}">
            <x14:dataBar minLength="0" maxLength="100" gradient="0">
              <x14:cfvo type="num">
                <xm:f>60</xm:f>
              </x14:cfvo>
              <x14:cfvo type="num">
                <xm:f>85</xm:f>
              </x14:cfvo>
              <x14:negativeFillColor rgb="FFFF0000"/>
              <x14:axisColor rgb="FF000000"/>
            </x14:dataBar>
          </x14:cfRule>
          <x14:cfRule type="dataBar" id="{E60A9046-DC11-40CD-9525-4F21BF434EAE}">
            <x14:dataBar minLength="0" maxLength="100" gradient="0">
              <x14:cfvo type="num">
                <xm:f>60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921928E7-1AE1-4D25-B489-CFE50D96851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8B4EB1EE-820E-4E62-8041-9E1978DA7726}">
            <x14:dataBar minLength="0" maxLength="100" gradient="0">
              <x14:cfvo type="percentile">
                <xm:f>0</xm:f>
              </x14:cfvo>
              <x14:cfvo type="autoMax"/>
              <x14:negativeFillColor rgb="FFFF0000"/>
              <x14:axisColor rgb="FF000000"/>
            </x14:dataBar>
          </x14:cfRule>
          <x14:cfRule type="dataBar" id="{A47DE2DF-1CE8-449C-8B44-F175DBE85271}">
            <x14:dataBar minLength="0" maxLength="100" gradient="0">
              <x14:cfvo type="percentile">
                <xm:f>10</xm:f>
              </x14:cfvo>
              <x14:cfvo type="autoMax"/>
              <x14:negativeFillColor rgb="FFFF0000"/>
              <x14:axisColor rgb="FF000000"/>
            </x14:dataBar>
          </x14:cfRule>
          <x14:cfRule type="dataBar" id="{5D85D502-3C32-4C19-B2C8-7BB99F19F7E6}">
            <x14:dataBar minLength="0" maxLength="100" gradient="0">
              <x14:cfvo type="percentile">
                <xm:f>25</xm:f>
              </x14:cfvo>
              <x14:cfvo type="autoMax"/>
              <x14:negativeFillColor rgb="FFFF0000"/>
              <x14:axisColor rgb="FF000000"/>
            </x14:dataBar>
          </x14:cfRule>
          <x14:cfRule type="dataBar" id="{2D05F892-6DEB-4205-814A-F1263AE66374}">
            <x14:dataBar minLength="0" maxLength="100" gradient="0">
              <x14:cfvo type="num">
                <xm:f>50</xm:f>
              </x14:cfvo>
              <x14:cfvo type="autoMax"/>
              <x14:negativeFillColor rgb="FFFF0000"/>
              <x14:axisColor rgb="FF000000"/>
            </x14:dataBar>
          </x14:cfRule>
          <x14:cfRule type="dataBar" id="{E61D5080-8804-412C-B556-6A7E692567D4}">
            <x14:dataBar minLength="0" maxLength="100" gradient="0">
              <x14:cfvo type="percentile">
                <xm:f>50</xm:f>
              </x14:cfvo>
              <x14:cfvo type="autoMax"/>
              <x14:negativeFillColor rgb="FFFF0000"/>
              <x14:axisColor rgb="FF000000"/>
            </x14:dataBar>
          </x14:cfRule>
          <x14:cfRule type="dataBar" id="{495C6712-D74B-40BE-BE18-D9E1292806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48314E38039F944B382E5D5560D46F6" ma:contentTypeVersion="1" ma:contentTypeDescription="צור מסמך חדש." ma:contentTypeScope="" ma:versionID="c448b3301b3aafe60c081437d6b709a7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03fd75584ae23e2ffdf4581ab308070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418AA-3F20-4D69-8C6C-BE747817FB2A}"/>
</file>

<file path=customXml/itemProps2.xml><?xml version="1.0" encoding="utf-8"?>
<ds:datastoreItem xmlns:ds="http://schemas.openxmlformats.org/officeDocument/2006/customXml" ds:itemID="{15123928-47F4-4B42-84C3-980389B617E7}"/>
</file>

<file path=customXml/itemProps3.xml><?xml version="1.0" encoding="utf-8"?>
<ds:datastoreItem xmlns:ds="http://schemas.openxmlformats.org/officeDocument/2006/customXml" ds:itemID="{1C10EC39-A847-4564-913A-782D08227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מדד השרות בביטוח נסיעות לחו"ל לשנת 2015</dc:title>
  <dc:creator>בתיה מור</dc:creator>
  <cp:lastModifiedBy>בתיה מור</cp:lastModifiedBy>
  <dcterms:created xsi:type="dcterms:W3CDTF">2016-04-17T08:43:01Z</dcterms:created>
  <dcterms:modified xsi:type="dcterms:W3CDTF">2016-04-20T15:55:11Z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0x010100E48314E38039F944B382E5D5560D46F6</vt:lpwstr>
  </property>
  <property fmtid="{D5CDD505-2E9C-101B-9397-08002B2CF9AE}" pid="3" name="MMDUnitsName">
    <vt:lpwstr/>
  </property>
  <property fmtid="{D5CDD505-2E9C-101B-9397-08002B2CF9AE}" pid="4" name="MMDResponsibleUnit">
    <vt:lpwstr/>
  </property>
  <property fmtid="{D5CDD505-2E9C-101B-9397-08002B2CF9AE}" pid="5" name="MMDServiceLang">
    <vt:lpwstr/>
  </property>
  <property fmtid="{D5CDD505-2E9C-101B-9397-08002B2CF9AE}" pid="6" name="MMDJobDescription">
    <vt:lpwstr/>
  </property>
  <property fmtid="{D5CDD505-2E9C-101B-9397-08002B2CF9AE}" pid="7" name="MMDKeywords">
    <vt:lpwstr/>
  </property>
  <property fmtid="{D5CDD505-2E9C-101B-9397-08002B2CF9AE}" pid="8" name="MMDStatus">
    <vt:lpwstr/>
  </property>
  <property fmtid="{D5CDD505-2E9C-101B-9397-08002B2CF9AE}" pid="9" name="MMDAudience">
    <vt:lpwstr/>
  </property>
  <property fmtid="{D5CDD505-2E9C-101B-9397-08002B2CF9AE}" pid="10" name="MMDLiveEvent">
    <vt:lpwstr/>
  </property>
  <property fmtid="{D5CDD505-2E9C-101B-9397-08002B2CF9AE}" pid="11" name="MMDSubjects">
    <vt:lpwstr/>
  </property>
  <property fmtid="{D5CDD505-2E9C-101B-9397-08002B2CF9AE}" pid="12" name="MMDTypes">
    <vt:lpwstr/>
  </property>
  <property fmtid="{D5CDD505-2E9C-101B-9397-08002B2CF9AE}" pid="13" name="MMDResponsibleOffice">
    <vt:lpwstr/>
  </property>
  <property fmtid="{D5CDD505-2E9C-101B-9397-08002B2CF9AE}" pid="14" name="MofYear">
    <vt:lpwstr>18</vt:lpwstr>
  </property>
  <property fmtid="{D5CDD505-2E9C-101B-9397-08002B2CF9AE}" pid="15" name="Order">
    <vt:r8>299500</vt:r8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</Properties>
</file>